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5. Programas\"/>
    </mc:Choice>
  </mc:AlternateContent>
  <bookViews>
    <workbookView xWindow="0" yWindow="0" windowWidth="20490" windowHeight="7755" tabRatio="572" activeTab="1"/>
  </bookViews>
  <sheets>
    <sheet name="Ficha Técnica Indicador " sheetId="4" r:id="rId1"/>
    <sheet name="Ficha Técnica de Medición " sheetId="12" r:id="rId2"/>
    <sheet name="soporte medición" sheetId="14" r:id="rId3"/>
  </sheets>
  <externalReferences>
    <externalReference r:id="rId4"/>
  </externalReferences>
  <definedNames>
    <definedName name="_xlnm.Print_Area" localSheetId="1">'Ficha Técnica de Medición '!$B$2:$J$59</definedName>
    <definedName name="_xlnm.Print_Area" localSheetId="0">'Ficha Técnica Indicador '!$A$1:$E$15</definedName>
    <definedName name="Estados">[1]Proyectos!$C$101:$C$108</definedName>
    <definedName name="linea">[1]Proyectos!#REF!</definedName>
  </definedNames>
  <calcPr calcId="152511"/>
</workbook>
</file>

<file path=xl/calcChain.xml><?xml version="1.0" encoding="utf-8"?>
<calcChain xmlns="http://schemas.openxmlformats.org/spreadsheetml/2006/main">
  <c r="E25" i="14" l="1"/>
  <c r="F24" i="14"/>
  <c r="F23" i="14"/>
  <c r="F22" i="14"/>
  <c r="F20" i="14"/>
  <c r="F18" i="14"/>
  <c r="F16" i="14"/>
  <c r="F11" i="14"/>
  <c r="F9" i="14"/>
  <c r="F10" i="14" l="1"/>
  <c r="F14" i="14"/>
  <c r="F19" i="14"/>
  <c r="F8" i="14"/>
  <c r="F25" i="14" l="1"/>
  <c r="I9" i="12" s="1"/>
  <c r="D25" i="14"/>
  <c r="F9" i="12" l="1"/>
  <c r="L33" i="12" l="1"/>
  <c r="E33" i="12"/>
  <c r="F33" i="12" s="1"/>
  <c r="L32" i="12"/>
  <c r="E32" i="12"/>
  <c r="F32" i="12" s="1"/>
  <c r="L31" i="12"/>
  <c r="E31" i="12"/>
  <c r="F31" i="12" s="1"/>
  <c r="L30" i="12"/>
  <c r="E30" i="12"/>
  <c r="F30" i="12" s="1"/>
  <c r="L29" i="12"/>
  <c r="E29" i="12"/>
  <c r="F29" i="12" s="1"/>
  <c r="L28" i="12"/>
  <c r="E28" i="12"/>
  <c r="F28" i="12" s="1"/>
  <c r="L27" i="12"/>
  <c r="E27" i="12"/>
  <c r="F27" i="12" s="1"/>
  <c r="L26" i="12"/>
  <c r="E26" i="12"/>
  <c r="F26" i="12" s="1"/>
  <c r="L25" i="12"/>
  <c r="E25" i="12"/>
  <c r="F25" i="12" s="1"/>
  <c r="L24" i="12"/>
  <c r="E24" i="12"/>
  <c r="F24" i="12" s="1"/>
  <c r="L23" i="12"/>
  <c r="E23" i="12"/>
  <c r="F23" i="12" s="1"/>
  <c r="L22" i="12"/>
  <c r="E22" i="12"/>
  <c r="F22"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<sst xmlns="http://schemas.openxmlformats.org/spreadsheetml/2006/main" count="129" uniqueCount="111">
  <si>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</si>
  <si>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</si>
  <si>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</si>
  <si>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</si>
  <si>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</si>
  <si>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</si>
  <si>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</si>
  <si>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</si>
  <si>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</si>
  <si>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</si>
  <si>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</si>
  <si>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</si>
  <si>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</si>
  <si>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</si>
  <si>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</si>
  <si>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</si>
  <si>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</si>
  <si>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</si>
  <si>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</si>
  <si>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</si>
  <si>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</si>
  <si>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</si>
  <si>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</si>
  <si>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</si>
  <si>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</si>
  <si>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</si>
  <si>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</si>
  <si>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</si>
  <si>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</si>
  <si>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</si>
  <si>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</si>
  <si>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</si>
  <si>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</si>
  <si>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</si>
  <si>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</si>
  <si>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</si>
  <si>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</si>
  <si>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</si>
  <si>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</si>
  <si>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</si>
  <si>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</si>
  <si>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</si>
  <si>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</si>
  <si>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</si>
  <si>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</si>
  <si>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</si>
  <si>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</si>
  <si>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</si>
  <si>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</si>
  <si>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</si>
  <si>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</si>
  <si>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</si>
  <si>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</si>
  <si>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</si>
  <si>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</si>
  <si>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</si>
  <si>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</si>
  <si>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</si>
  <si>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</si>
  <si>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</si>
  <si>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</si>
  <si>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Código</t>
  </si>
  <si>
    <t>Versión</t>
  </si>
  <si>
    <t>00</t>
  </si>
  <si>
    <t>Vigencia</t>
  </si>
  <si>
    <t>Semestral</t>
  </si>
  <si>
    <t>Programas Fontur</t>
  </si>
  <si>
    <r>
      <t xml:space="preserve">Objetivo del Proceso:  </t>
    </r>
    <r>
      <rPr>
        <sz val="12"/>
        <rFont val="Futura Std Book"/>
        <family val="2"/>
      </rPr>
      <t>Definir la estrategia y actividades necesarias para el desarrollo de los objetivos establecidos para los  Programas Fontur</t>
    </r>
  </si>
  <si>
    <t>Medir porcentualmente el número de pernoctadas que se  realoizan en los municipios de la Red Turistica de Pueblos Patrimonio</t>
  </si>
  <si>
    <t>Porcentaje de variación en pernoctadas en los destinos de la Red Turistica de Pueblos Patrimonio</t>
  </si>
  <si>
    <t>1) Listado de número de visitantes que pernoctan en los municipios de la Red Turistica de Pueblos Patrimonio.</t>
  </si>
  <si>
    <t>Subdirector Red Pueblos Patrimonio</t>
  </si>
  <si>
    <t>LISTADO DE NÚMERO DE VISITANTES QUE PERNOCTAN EN LOS MUNICIPIOS DE LA RED TURISTICA DE PUEBLOS PATRIMONIO.</t>
  </si>
  <si>
    <t>Municipio de la Red</t>
  </si>
  <si>
    <t>Información reportada por</t>
  </si>
  <si>
    <t>TOTAL  (A)</t>
  </si>
  <si>
    <t>TOTAL (B)</t>
  </si>
  <si>
    <t>TOTAL ©</t>
  </si>
  <si>
    <t>Variación C = 
(A) - (B)</t>
  </si>
  <si>
    <t>% =  C/B *100 =         %VARIACION</t>
  </si>
  <si>
    <t>Impacto</t>
  </si>
  <si>
    <t>Proceso:  Programas Fontur</t>
  </si>
  <si>
    <t>((Total de visitantes que pernoctan en los municipios de la red en el periodo evaluado  -  Total de visitantes que pernoctan en los municipios de la red en el periodo anterior)/Total de visitantes que pernoctan en los municipios de la red en el periodo anterior)*100</t>
  </si>
  <si>
    <t>Se debe anexar las estadisticas de control de pernoctadas de los  Hoteles de los Pueblos, Cámaras de Comercio y Alcaldías de los municipios de la Red Turistica de Pueblos Patrimonio</t>
  </si>
  <si>
    <t xml:space="preserve"> Porcentaje de variación en pernoctadas en los destinos de la Red Turistica de Pueblos Patrimonio</t>
  </si>
  <si>
    <t xml:space="preserve">F-MPF-16 </t>
  </si>
  <si>
    <t xml:space="preserve">Gerente de Promoción y Mercadeo </t>
  </si>
  <si>
    <t xml:space="preserve"> Gerente de Planeación</t>
  </si>
  <si>
    <t>Aguadas</t>
  </si>
  <si>
    <t>Salamina</t>
  </si>
  <si>
    <t>Jericó</t>
  </si>
  <si>
    <t>Jardín</t>
  </si>
  <si>
    <t>Santa Fe</t>
  </si>
  <si>
    <t>Buga</t>
  </si>
  <si>
    <t>Honda</t>
  </si>
  <si>
    <t>Guaduas</t>
  </si>
  <si>
    <t>Villa de Leyva</t>
  </si>
  <si>
    <t>Monguí</t>
  </si>
  <si>
    <t>Girón</t>
  </si>
  <si>
    <t>Barichara</t>
  </si>
  <si>
    <t>Socorro</t>
  </si>
  <si>
    <t>La Playa de Belén</t>
  </si>
  <si>
    <t>Mompox</t>
  </si>
  <si>
    <t>Ciénaga</t>
  </si>
  <si>
    <t>Lorica</t>
  </si>
  <si>
    <t>Alcaldía Municipal</t>
  </si>
  <si>
    <t>Promedio RTPP</t>
  </si>
  <si>
    <t>Trimestral</t>
  </si>
  <si>
    <t>Julio a diciembre de 2018</t>
  </si>
  <si>
    <t>Número de visitantes que pernoctan en el periodo EVALUADO Diciembre  2018
(A)  Del DD/MM/AAAA   al  DD/MM/AAAA</t>
  </si>
  <si>
    <t>Número de visitantes que pernoctan en el periodo  ANTERIOR: junio 2018
(B)  Del DD/MM/AAAA   al  DD/MM/AAAA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</si>
</sst>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 numFmtId="170" formatCode="0.0%"/>
  </numFmts>
  <fonts count="32"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11"/>
      <color rgb="FF1F497D"/>
      <name val="Futura Std Book"/>
      <family val="2"/>
    </font>
    <font>
      <b/>
      <sz val="10"/>
      <color rgb="FFA21984"/>
      <name val="Futura Std Book"/>
      <family val="2"/>
    </font>
    <font>
      <sz val="10"/>
      <name val="Arial"/>
      <family val="2"/>
    </font>
    <font>
      <b/>
      <sz val="10"/>
      <color theme="5" tint="-0.249977111117893"/>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3F72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cellStyleXfs>
  <cellXfs count="163">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justify" vertical="justify" wrapText="1"/>
    </xf>
    <xf numFmtId="0" fontId="7" fillId="0" borderId="1" xfId="5" applyFont="1" applyFill="1" applyBorder="1" applyAlignment="1">
      <alignment horizontal="left" vertical="center" wrapText="1"/>
    </xf>
    <xf numFmtId="0" fontId="7" fillId="2" borderId="1" xfId="5" applyFont="1" applyFill="1" applyBorder="1" applyAlignment="1">
      <alignment horizontal="justify" vertical="top"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5" fillId="6" borderId="26"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pplyProtection="1">
      <alignment horizontal="center" vertical="center" wrapText="1"/>
      <protection locked="0"/>
    </xf>
    <xf numFmtId="167" fontId="20" fillId="0" borderId="24" xfId="6" applyNumberFormat="1" applyFont="1" applyBorder="1" applyAlignment="1" applyProtection="1">
      <protection locked="0"/>
    </xf>
    <xf numFmtId="167" fontId="20" fillId="0" borderId="6" xfId="6" applyNumberFormat="1" applyFont="1" applyBorder="1" applyAlignment="1" applyProtection="1">
      <protection locked="0"/>
    </xf>
    <xf numFmtId="0" fontId="0" fillId="2" borderId="0" xfId="0" applyFill="1"/>
    <xf numFmtId="0" fontId="24" fillId="2" borderId="0" xfId="0" applyFont="1" applyFill="1" applyAlignment="1">
      <alignment vertical="center" wrapText="1"/>
    </xf>
    <xf numFmtId="0" fontId="25" fillId="2" borderId="0" xfId="0" applyFont="1" applyFill="1" applyAlignment="1">
      <alignment vertical="center" wrapText="1"/>
    </xf>
    <xf numFmtId="0" fontId="24" fillId="2" borderId="28" xfId="0" applyFont="1" applyFill="1" applyBorder="1" applyAlignment="1">
      <alignment vertical="center" wrapText="1"/>
    </xf>
    <xf numFmtId="0" fontId="2" fillId="2" borderId="29" xfId="0" applyFont="1" applyFill="1" applyBorder="1" applyAlignment="1">
      <alignment horizontal="center"/>
    </xf>
    <xf numFmtId="0" fontId="24" fillId="2" borderId="31" xfId="0" applyFont="1" applyFill="1" applyBorder="1" applyAlignment="1">
      <alignment vertical="center" wrapText="1"/>
    </xf>
    <xf numFmtId="0" fontId="2" fillId="2" borderId="0" xfId="0" applyFont="1" applyFill="1" applyBorder="1" applyAlignment="1">
      <alignment horizontal="center" vertical="center"/>
    </xf>
    <xf numFmtId="49" fontId="0" fillId="2" borderId="32" xfId="0" applyNumberFormat="1" applyFill="1" applyBorder="1" applyAlignment="1">
      <alignment horizontal="left"/>
    </xf>
    <xf numFmtId="0" fontId="2" fillId="2" borderId="0" xfId="0" applyFont="1" applyFill="1" applyBorder="1" applyAlignment="1">
      <alignment horizontal="center" vertical="top"/>
    </xf>
    <xf numFmtId="0" fontId="27" fillId="8" borderId="33" xfId="0" applyFont="1" applyFill="1" applyBorder="1" applyAlignment="1">
      <alignment horizontal="center" vertical="center" wrapText="1"/>
    </xf>
    <xf numFmtId="0" fontId="2" fillId="2" borderId="30" xfId="0" applyFont="1" applyFill="1" applyBorder="1"/>
    <xf numFmtId="15" fontId="2" fillId="2" borderId="32" xfId="0" applyNumberFormat="1" applyFont="1" applyFill="1" applyBorder="1" applyAlignment="1">
      <alignment horizontal="left"/>
    </xf>
    <xf numFmtId="0" fontId="28" fillId="0" borderId="0" xfId="0" applyFont="1" applyAlignment="1">
      <alignment vertical="center"/>
    </xf>
    <xf numFmtId="0" fontId="29" fillId="8" borderId="33" xfId="0" applyFont="1" applyFill="1" applyBorder="1" applyAlignment="1">
      <alignment horizontal="center" vertical="center" wrapText="1"/>
    </xf>
    <xf numFmtId="0" fontId="7" fillId="2" borderId="1" xfId="5" applyFont="1" applyFill="1" applyBorder="1" applyAlignment="1">
      <alignment horizontal="left" vertical="center" wrapText="1"/>
    </xf>
    <xf numFmtId="9" fontId="27" fillId="8" borderId="33" xfId="0" applyNumberFormat="1" applyFont="1" applyFill="1" applyBorder="1" applyAlignment="1">
      <alignment horizontal="center" vertical="center" wrapText="1"/>
    </xf>
    <xf numFmtId="9" fontId="29" fillId="8" borderId="33" xfId="0" applyNumberFormat="1" applyFont="1" applyFill="1" applyBorder="1" applyAlignment="1">
      <alignment horizontal="center" vertical="center" wrapText="1"/>
    </xf>
    <xf numFmtId="170" fontId="27" fillId="8" borderId="33" xfId="0" applyNumberFormat="1" applyFont="1" applyFill="1" applyBorder="1" applyAlignment="1">
      <alignment horizontal="center" vertical="center" wrapText="1"/>
    </xf>
    <xf numFmtId="170" fontId="27" fillId="8" borderId="33" xfId="9" applyNumberFormat="1" applyFont="1" applyFill="1" applyBorder="1" applyAlignment="1">
      <alignment horizontal="center" vertical="center" wrapText="1"/>
    </xf>
    <xf numFmtId="0" fontId="7" fillId="2" borderId="1" xfId="5" applyFont="1" applyFill="1" applyBorder="1" applyAlignment="1">
      <alignment horizontal="left" vertical="center" wrapText="1"/>
    </xf>
    <xf numFmtId="9" fontId="7" fillId="2" borderId="1" xfId="5" applyNumberFormat="1" applyFont="1" applyFill="1" applyBorder="1" applyAlignment="1">
      <alignment horizontal="left" vertical="center" wrapText="1"/>
    </xf>
    <xf numFmtId="9" fontId="31" fillId="8" borderId="33" xfId="9" applyFont="1" applyFill="1" applyBorder="1" applyAlignment="1">
      <alignment horizontal="center" vertical="center" wrapText="1"/>
    </xf>
    <xf numFmtId="9" fontId="27" fillId="0" borderId="0" xfId="0" applyNumberFormat="1" applyFont="1" applyFill="1" applyBorder="1" applyAlignment="1">
      <alignment horizontal="center" vertical="center" wrapText="1"/>
    </xf>
    <xf numFmtId="9" fontId="27" fillId="0" borderId="0" xfId="9" applyNumberFormat="1" applyFont="1" applyFill="1" applyBorder="1" applyAlignment="1">
      <alignment horizontal="center" vertical="center" wrapText="1"/>
    </xf>
    <xf numFmtId="10" fontId="27" fillId="0" borderId="0" xfId="0"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9" fontId="29" fillId="0" borderId="0" xfId="0" applyNumberFormat="1" applyFont="1" applyFill="1" applyBorder="1" applyAlignment="1">
      <alignment horizontal="center" vertical="center" wrapText="1"/>
    </xf>
    <xf numFmtId="0" fontId="0" fillId="2" borderId="0" xfId="0" applyFill="1" applyBorder="1"/>
    <xf numFmtId="9" fontId="20" fillId="0" borderId="24" xfId="9" applyFont="1" applyBorder="1" applyAlignment="1" applyProtection="1">
      <protection locked="0"/>
    </xf>
    <xf numFmtId="9" fontId="20" fillId="0" borderId="6" xfId="9" applyFont="1" applyBorder="1" applyAlignment="1" applyProtection="1">
      <protection locked="0"/>
    </xf>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2"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0" fontId="14" fillId="0" borderId="15" xfId="4" applyFont="1" applyFill="1" applyBorder="1" applyAlignment="1" applyProtection="1">
      <alignment horizontal="center" vertical="center" wrapText="1"/>
      <protection locked="0"/>
    </xf>
    <xf numFmtId="9" fontId="14" fillId="2" borderId="26" xfId="4" applyNumberFormat="1" applyFont="1" applyFill="1" applyBorder="1" applyAlignment="1" applyProtection="1">
      <alignment horizontal="center" vertical="center" wrapText="1"/>
      <protection locked="0"/>
    </xf>
    <xf numFmtId="9" fontId="14" fillId="2" borderId="27" xfId="4" applyNumberFormat="1" applyFont="1" applyFill="1" applyBorder="1" applyAlignment="1" applyProtection="1">
      <alignment horizontal="center" vertical="center" wrapText="1"/>
      <protection locked="0"/>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6" xfId="4" applyFont="1" applyFill="1" applyBorder="1" applyAlignment="1" applyProtection="1">
      <alignment horizontal="center" vertical="center" wrapText="1"/>
      <protection locked="0"/>
    </xf>
    <xf numFmtId="0" fontId="14" fillId="0" borderId="27"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0" fontId="26" fillId="2" borderId="29" xfId="0" applyFont="1" applyFill="1" applyBorder="1" applyAlignment="1">
      <alignment horizontal="center" vertical="top" wrapText="1"/>
    </xf>
    <xf numFmtId="0" fontId="26" fillId="2" borderId="0" xfId="0" applyFont="1" applyFill="1" applyBorder="1" applyAlignment="1">
      <alignment horizontal="center" vertical="top" wrapText="1"/>
    </xf>
    <xf numFmtId="0" fontId="26" fillId="2" borderId="34" xfId="0" applyFont="1" applyFill="1" applyBorder="1" applyAlignment="1">
      <alignment horizontal="center" vertical="top" wrapText="1"/>
    </xf>
    <xf numFmtId="0" fontId="29" fillId="8" borderId="35" xfId="0" applyFont="1" applyFill="1" applyBorder="1" applyAlignment="1">
      <alignment horizontal="center" vertical="center" wrapText="1"/>
    </xf>
    <xf numFmtId="0" fontId="29" fillId="8" borderId="36" xfId="0" applyFont="1" applyFill="1" applyBorder="1" applyAlignment="1">
      <alignment horizontal="center" vertical="center" wrapText="1"/>
    </xf>
    <xf numFmtId="0" fontId="29" fillId="8" borderId="37" xfId="0" applyFont="1" applyFill="1" applyBorder="1" applyAlignment="1">
      <alignment horizontal="center" vertical="center" wrapText="1"/>
    </xf>
    <xf numFmtId="9" fontId="7" fillId="9" borderId="26" xfId="4" applyNumberFormat="1" applyFont="1" applyFill="1" applyBorder="1" applyAlignment="1" applyProtection="1">
      <alignment horizontal="center" vertical="center" wrapText="1"/>
      <protection locked="0"/>
    </xf>
    <xf numFmtId="9" fontId="7" fillId="9" borderId="27" xfId="4" applyNumberFormat="1" applyFont="1" applyFill="1" applyBorder="1" applyAlignment="1" applyProtection="1">
      <alignment horizontal="center" vertical="center" wrapText="1"/>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6">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03F7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'Ficha Técnica de Medición '!$C$21:$C$32</c:f>
              <c:strCache>
                <c:ptCount val="12"/>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'Ficha Técnica de Medición '!$B$33</c:f>
              <c:strCache>
                <c:ptCount val="1"/>
                <c:pt idx="0">
                  <c:v>Diciembre</c:v>
                </c:pt>
              </c:strCache>
            </c:strRef>
          </c:cat>
          <c:val>
            <c:numRef>
              <c:f>'Ficha Técnica de Medición '!$C$33</c:f>
              <c:numCache>
                <c:formatCode>0%</c:formatCode>
                <c:ptCount val="1"/>
                <c:pt idx="0">
                  <c:v>0.14000000000000001</c:v>
                </c:pt>
              </c:numCache>
            </c:numRef>
          </c:val>
        </c:ser>
        <c:ser>
          <c:idx val="1"/>
          <c:order val="1"/>
          <c:tx>
            <c:strRef>
              <c:f>'Ficha Técnica de Medición '!$D$21:$D$32</c:f>
              <c:strCache>
                <c:ptCount val="12"/>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'Ficha Técnica de Medición '!$B$33</c:f>
              <c:strCache>
                <c:ptCount val="1"/>
                <c:pt idx="0">
                  <c:v>Diciembre</c:v>
                </c:pt>
              </c:strCache>
            </c:strRef>
          </c:cat>
          <c:val>
            <c:numRef>
              <c:f>'Ficha Técnica de Medición '!$D$33</c:f>
              <c:numCache>
                <c:formatCode>0%</c:formatCode>
                <c:ptCount val="1"/>
                <c:pt idx="0">
                  <c:v>0.1</c:v>
                </c:pt>
              </c:numCache>
            </c:numRef>
          </c:val>
        </c:ser>
        <c:dLbls>
          <c:showLegendKey val="0"/>
          <c:showVal val="0"/>
          <c:showCatName val="0"/>
          <c:showSerName val="0"/>
          <c:showPercent val="0"/>
          <c:showBubbleSize val="0"/>
        </c:dLbls>
        <c:gapWidth val="150"/>
        <c:axId val="-299309936"/>
        <c:axId val="-299320272"/>
      </c:barChart>
      <c:catAx>
        <c:axId val="-29930993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299320272"/>
        <c:crosses val="autoZero"/>
        <c:auto val="1"/>
        <c:lblAlgn val="ctr"/>
        <c:lblOffset val="100"/>
        <c:noMultiLvlLbl val="0"/>
      </c:catAx>
      <c:valAx>
        <c:axId val="-299320272"/>
        <c:scaling>
          <c:orientation val="minMax"/>
        </c:scaling>
        <c:delete val="0"/>
        <c:axPos val="l"/>
        <c:numFmt formatCode="0%" sourceLinked="1"/>
        <c:majorTickMark val="out"/>
        <c:minorTickMark val="none"/>
        <c:tickLblPos val="nextTo"/>
        <c:txPr>
          <a:bodyPr rot="0" vert="horz"/>
          <a:lstStyle/>
          <a:p>
            <a:pPr>
              <a:defRPr lang="es-ES"/>
            </a:pPr>
            <a:endParaRPr lang="es-CO"/>
          </a:p>
        </c:txPr>
        <c:crossAx val="-299309936"/>
        <c:crosses val="autoZero"/>
        <c:crossBetween val="between"/>
      </c:valAx>
    </c:plotArea>
    <c:legend>
      <c:legendPos val="b"/>
      <c:layout>
        <c:manualLayout>
          <c:xMode val="edge"/>
          <c:yMode val="edge"/>
          <c:x val="0.42766799308023845"/>
          <c:y val="0.93009118541033431"/>
          <c:w val="9.9598612047169674E-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0</xdr:row>
      <xdr:rowOff>76200</xdr:rowOff>
    </xdr:from>
    <xdr:to>
      <xdr:col>1</xdr:col>
      <xdr:colOff>1228871</xdr:colOff>
      <xdr:row>1</xdr:row>
      <xdr:rowOff>158130</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76200"/>
          <a:ext cx="1295546" cy="386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39</xdr:row>
      <xdr:rowOff>123825</xdr:rowOff>
    </xdr:from>
    <xdr:to>
      <xdr:col>9</xdr:col>
      <xdr:colOff>1800225</xdr:colOff>
      <xdr:row>48</xdr:row>
      <xdr:rowOff>257175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104775</xdr:colOff>
      <xdr:row>1</xdr:row>
      <xdr:rowOff>38100</xdr:rowOff>
    </xdr:from>
    <xdr:to>
      <xdr:col>2</xdr:col>
      <xdr:colOff>19196</xdr:colOff>
      <xdr:row>4</xdr:row>
      <xdr:rowOff>72405</xdr:rowOff>
    </xdr:to>
    <xdr:pic>
      <xdr:nvPicPr>
        <xdr:cNvPr id="4" name="Imagen 3"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85750"/>
          <a:ext cx="1295546" cy="3867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133351</xdr:colOff>
      <xdr:row>3</xdr:row>
      <xdr:rowOff>142874</xdr:rowOff>
    </xdr:from>
    <xdr:to>
      <xdr:col>2</xdr:col>
      <xdr:colOff>309562</xdr:colOff>
      <xdr:row>5</xdr:row>
      <xdr:rowOff>107156</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32" y="833437"/>
          <a:ext cx="1331118" cy="345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7"/>
  <sheetViews>
    <sheetView showGridLines="0" view="pageLayout" zoomScale="80" zoomScaleNormal="90" zoomScalePageLayoutView="80" workbookViewId="0">
      <selection activeCell="C9" sqref="C9:C10"/>
    </sheetView>
  </sheetViews>
  <sheetFormatPr baseColWidth="10" defaultColWidth="36.5703125" defaultRowHeight="16.5" x14ac:dyDescent="0.3"/>
  <cols>
    <col min="1" max="1" width="9.42578125" style="1" customWidth="1"/>
    <col min="2" max="2" width="31.85546875" style="1" customWidth="1"/>
    <col min="3" max="3" width="37.85546875" style="1" customWidth="1"/>
    <col min="4" max="16384" width="36.5703125" style="1"/>
  </cols>
  <sheetData>
    <row r="1" spans="2:22" ht="24" customHeight="1" x14ac:dyDescent="0.3"/>
    <row r="2" spans="2:22" s="2" customFormat="1" ht="24" customHeight="1" x14ac:dyDescent="0.3">
      <c r="B2" s="110" t="s">
        <v>58</v>
      </c>
      <c r="C2" s="110"/>
      <c r="D2" s="111"/>
      <c r="E2" s="112"/>
    </row>
    <row r="3" spans="2:22" s="4" customFormat="1" ht="18" x14ac:dyDescent="0.3">
      <c r="B3" s="3"/>
      <c r="C3" s="3"/>
      <c r="D3" s="3"/>
      <c r="E3" s="3"/>
    </row>
    <row r="4" spans="2:22" s="5" customFormat="1" ht="85.5" customHeight="1" x14ac:dyDescent="0.2">
      <c r="B4" s="107" t="s">
        <v>81</v>
      </c>
      <c r="C4" s="107"/>
      <c r="D4" s="108" t="s">
        <v>67</v>
      </c>
      <c r="E4" s="109"/>
    </row>
    <row r="5" spans="2:22" s="7" customFormat="1" ht="23.25" customHeight="1" x14ac:dyDescent="0.2">
      <c r="B5" s="6" t="s">
        <v>0</v>
      </c>
      <c r="C5" s="113" t="s">
        <v>84</v>
      </c>
      <c r="D5" s="114"/>
      <c r="E5" s="115"/>
    </row>
    <row r="6" spans="2:22" s="7" customFormat="1" ht="56.25" customHeight="1" x14ac:dyDescent="0.2">
      <c r="B6" s="6" t="s">
        <v>1</v>
      </c>
      <c r="C6" s="113" t="s">
        <v>68</v>
      </c>
      <c r="D6" s="114"/>
      <c r="E6" s="115"/>
    </row>
    <row r="7" spans="2:22" s="7" customFormat="1" ht="135" customHeight="1" x14ac:dyDescent="0.2">
      <c r="B7" s="6" t="s">
        <v>57</v>
      </c>
      <c r="C7" s="8" t="s">
        <v>82</v>
      </c>
      <c r="D7" s="6" t="s">
        <v>2</v>
      </c>
      <c r="E7" s="9" t="s">
        <v>49</v>
      </c>
    </row>
    <row r="8" spans="2:22" s="7" customFormat="1" ht="50.25" customHeight="1" x14ac:dyDescent="0.2">
      <c r="B8" s="6" t="s">
        <v>53</v>
      </c>
      <c r="C8" s="10" t="s">
        <v>70</v>
      </c>
      <c r="D8" s="6" t="s">
        <v>3</v>
      </c>
      <c r="E8" s="90" t="s">
        <v>80</v>
      </c>
      <c r="F8" s="88"/>
    </row>
    <row r="9" spans="2:22" s="12" customFormat="1" ht="31.5" customHeight="1" x14ac:dyDescent="0.2">
      <c r="B9" s="11" t="s">
        <v>54</v>
      </c>
      <c r="C9" s="95" t="s">
        <v>65</v>
      </c>
      <c r="D9" s="11" t="s">
        <v>4</v>
      </c>
      <c r="E9" s="9" t="s">
        <v>10</v>
      </c>
      <c r="F9" s="88"/>
      <c r="G9" s="7"/>
      <c r="H9" s="7"/>
      <c r="I9" s="7"/>
      <c r="J9" s="7"/>
      <c r="K9" s="7"/>
      <c r="L9" s="7"/>
      <c r="M9" s="7"/>
      <c r="N9" s="7"/>
      <c r="O9" s="7"/>
      <c r="P9" s="7"/>
      <c r="Q9" s="7"/>
      <c r="R9" s="7"/>
      <c r="S9" s="7"/>
      <c r="T9" s="7"/>
      <c r="U9" s="7"/>
      <c r="V9" s="7"/>
    </row>
    <row r="10" spans="2:22" s="12" customFormat="1" ht="35.25" customHeight="1" x14ac:dyDescent="0.2">
      <c r="B10" s="11" t="s">
        <v>5</v>
      </c>
      <c r="C10" s="96">
        <v>0.1</v>
      </c>
      <c r="D10" s="11" t="s">
        <v>6</v>
      </c>
      <c r="E10" s="9" t="s">
        <v>59</v>
      </c>
      <c r="F10" s="88"/>
      <c r="G10" s="7"/>
      <c r="H10" s="7"/>
      <c r="I10" s="7"/>
      <c r="J10" s="7"/>
      <c r="K10" s="7"/>
      <c r="L10" s="7"/>
      <c r="M10" s="7"/>
      <c r="N10" s="7"/>
      <c r="O10" s="7"/>
      <c r="P10" s="7"/>
      <c r="Q10" s="7"/>
      <c r="R10" s="7"/>
      <c r="S10" s="7"/>
      <c r="T10" s="7"/>
      <c r="U10" s="7"/>
      <c r="V10" s="7"/>
    </row>
    <row r="11" spans="2:22" s="12" customFormat="1" ht="45" customHeight="1" x14ac:dyDescent="0.2">
      <c r="B11" s="11" t="s">
        <v>55</v>
      </c>
      <c r="C11" s="9" t="s">
        <v>86</v>
      </c>
      <c r="D11" s="11" t="s">
        <v>51</v>
      </c>
      <c r="E11" s="9" t="s">
        <v>60</v>
      </c>
      <c r="F11" s="88"/>
      <c r="G11" s="7"/>
      <c r="H11" s="7"/>
      <c r="I11" s="7"/>
      <c r="J11" s="7"/>
      <c r="K11" s="7"/>
      <c r="L11" s="7"/>
      <c r="M11" s="7"/>
      <c r="N11" s="7"/>
      <c r="O11" s="7"/>
      <c r="P11" s="7"/>
      <c r="Q11" s="7"/>
      <c r="R11" s="7"/>
      <c r="S11" s="7"/>
      <c r="T11" s="7"/>
      <c r="U11" s="7"/>
      <c r="V11" s="7"/>
    </row>
    <row r="12" spans="2:22" s="12" customFormat="1" ht="18.75" customHeight="1" x14ac:dyDescent="0.2">
      <c r="B12" s="116" t="s">
        <v>7</v>
      </c>
      <c r="C12" s="117"/>
      <c r="D12" s="117"/>
      <c r="E12" s="118"/>
      <c r="F12" s="7"/>
      <c r="G12" s="7"/>
      <c r="H12" s="7"/>
      <c r="I12" s="7"/>
      <c r="J12" s="7"/>
      <c r="K12" s="7"/>
      <c r="L12" s="7"/>
      <c r="M12" s="7"/>
      <c r="N12" s="7"/>
      <c r="O12" s="7"/>
      <c r="P12" s="7"/>
      <c r="Q12" s="7"/>
      <c r="R12" s="7"/>
      <c r="S12" s="7"/>
      <c r="T12" s="7"/>
      <c r="U12" s="7"/>
      <c r="V12" s="7"/>
    </row>
    <row r="13" spans="2:22" s="12" customFormat="1" ht="25.5" customHeight="1" x14ac:dyDescent="0.2">
      <c r="B13" s="11" t="s">
        <v>52</v>
      </c>
      <c r="C13" s="119" t="s">
        <v>71</v>
      </c>
      <c r="D13" s="119"/>
      <c r="E13" s="119"/>
      <c r="F13" s="7"/>
      <c r="G13" s="7"/>
      <c r="H13" s="7"/>
      <c r="I13" s="7"/>
      <c r="J13" s="7"/>
      <c r="K13" s="7"/>
      <c r="L13" s="7"/>
      <c r="M13" s="7"/>
      <c r="N13" s="7"/>
      <c r="O13" s="7"/>
      <c r="P13" s="7"/>
      <c r="Q13" s="7"/>
      <c r="R13" s="7"/>
      <c r="S13" s="7"/>
      <c r="T13" s="7"/>
      <c r="U13" s="7"/>
      <c r="V13" s="7"/>
    </row>
    <row r="14" spans="2:22" s="12" customFormat="1" ht="37.5" customHeight="1" x14ac:dyDescent="0.2">
      <c r="B14" s="11" t="s">
        <v>56</v>
      </c>
      <c r="C14" s="119" t="s">
        <v>87</v>
      </c>
      <c r="D14" s="119"/>
      <c r="E14" s="119"/>
      <c r="F14" s="7"/>
      <c r="G14" s="7"/>
      <c r="H14" s="7"/>
      <c r="I14" s="7"/>
      <c r="J14" s="7"/>
      <c r="K14" s="7"/>
      <c r="L14" s="7"/>
      <c r="M14" s="7"/>
      <c r="N14" s="7"/>
      <c r="O14" s="7"/>
      <c r="P14" s="7"/>
      <c r="Q14" s="7"/>
      <c r="R14" s="7"/>
      <c r="S14" s="7"/>
      <c r="T14" s="7"/>
      <c r="U14" s="7"/>
      <c r="V14" s="7"/>
    </row>
    <row r="15" spans="2:22" s="12" customFormat="1" ht="56.25" customHeight="1" x14ac:dyDescent="0.2">
      <c r="B15" s="11" t="s">
        <v>8</v>
      </c>
      <c r="C15" s="106" t="s">
        <v>83</v>
      </c>
      <c r="D15" s="106"/>
      <c r="E15" s="106"/>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Footer>&amp;L&amp;"Futura Std Book,Normal"&amp;8Código: I-MPF-04&amp;C&amp;"Futura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1"/>
  <sheetViews>
    <sheetView showGridLines="0" tabSelected="1" topLeftCell="A2" zoomScale="80" zoomScaleNormal="80" zoomScaleSheetLayoutView="90" zoomScalePageLayoutView="85" workbookViewId="0">
      <selection activeCell="I9" sqref="I9:I10"/>
    </sheetView>
  </sheetViews>
  <sheetFormatPr baseColWidth="10" defaultRowHeight="19.5" x14ac:dyDescent="0.35"/>
  <cols>
    <col min="1" max="1" width="11.42578125" style="28"/>
    <col min="2" max="4" width="20.7109375" style="28" customWidth="1"/>
    <col min="5" max="5" width="20.7109375" style="28" hidden="1" customWidth="1"/>
    <col min="6" max="7" width="20.7109375" style="28" customWidth="1"/>
    <col min="8" max="8" width="29.85546875" style="28" customWidth="1"/>
    <col min="9" max="9" width="29.140625" style="28" customWidth="1"/>
    <col min="10" max="10" width="31.28515625" style="28" customWidth="1"/>
    <col min="11" max="11" width="11.42578125" style="27"/>
    <col min="12" max="12" width="30.85546875" style="35" hidden="1" customWidth="1"/>
    <col min="13" max="13" width="0" style="28" hidden="1" customWidth="1"/>
    <col min="14" max="16384" width="11.42578125" style="28"/>
  </cols>
  <sheetData>
    <row r="2" spans="2:13" s="16" customFormat="1" x14ac:dyDescent="0.35">
      <c r="B2" s="120" t="s">
        <v>11</v>
      </c>
      <c r="C2" s="120"/>
      <c r="D2" s="120"/>
      <c r="E2" s="120"/>
      <c r="F2" s="120"/>
      <c r="G2" s="120"/>
      <c r="H2" s="120"/>
      <c r="I2" s="120"/>
      <c r="J2" s="120"/>
      <c r="K2" s="13"/>
      <c r="L2" s="14" t="s">
        <v>50</v>
      </c>
      <c r="M2" s="15"/>
    </row>
    <row r="3" spans="2:13" s="16" customFormat="1" ht="30.75" hidden="1" x14ac:dyDescent="0.55000000000000004">
      <c r="B3" s="121"/>
      <c r="C3" s="121"/>
      <c r="D3" s="121"/>
      <c r="E3" s="121"/>
      <c r="F3" s="121"/>
      <c r="G3" s="121"/>
      <c r="H3" s="121"/>
      <c r="I3" s="121"/>
      <c r="J3" s="121"/>
      <c r="K3" s="13"/>
      <c r="L3" s="15" t="s">
        <v>48</v>
      </c>
      <c r="M3" s="15"/>
    </row>
    <row r="4" spans="2:13" s="16" customFormat="1" ht="8.25" customHeight="1" x14ac:dyDescent="0.55000000000000004">
      <c r="B4" s="121"/>
      <c r="C4" s="121"/>
      <c r="D4" s="121"/>
      <c r="E4" s="121"/>
      <c r="F4" s="121"/>
      <c r="G4" s="121"/>
      <c r="H4" s="121"/>
      <c r="I4" s="121"/>
      <c r="J4" s="121"/>
      <c r="K4" s="13"/>
      <c r="L4" s="15" t="s">
        <v>47</v>
      </c>
      <c r="M4" s="15"/>
    </row>
    <row r="5" spans="2:13" s="16" customFormat="1" ht="9.75" customHeight="1" x14ac:dyDescent="0.55000000000000004">
      <c r="B5" s="121"/>
      <c r="C5" s="121"/>
      <c r="D5" s="121"/>
      <c r="E5" s="121"/>
      <c r="F5" s="121"/>
      <c r="G5" s="121"/>
      <c r="H5" s="121"/>
      <c r="I5" s="121"/>
      <c r="J5" s="121"/>
      <c r="K5" s="13"/>
      <c r="L5" s="15" t="s">
        <v>46</v>
      </c>
      <c r="M5" s="15"/>
    </row>
    <row r="6" spans="2:13" s="16" customFormat="1" x14ac:dyDescent="0.35">
      <c r="B6" s="17"/>
      <c r="C6" s="18"/>
      <c r="D6" s="18"/>
      <c r="E6" s="18"/>
      <c r="F6" s="18"/>
      <c r="G6" s="18"/>
      <c r="H6" s="18"/>
      <c r="I6" s="18"/>
      <c r="J6" s="18"/>
      <c r="K6" s="13"/>
      <c r="L6" s="15" t="s">
        <v>38</v>
      </c>
    </row>
    <row r="7" spans="2:13" s="22" customFormat="1" ht="31.5" customHeight="1" x14ac:dyDescent="0.3">
      <c r="B7" s="69" t="s">
        <v>9</v>
      </c>
      <c r="C7" s="122" t="s">
        <v>66</v>
      </c>
      <c r="D7" s="122"/>
      <c r="E7" s="70"/>
      <c r="F7" s="123" t="s">
        <v>12</v>
      </c>
      <c r="G7" s="123"/>
      <c r="H7" s="123"/>
      <c r="I7" s="73" t="s">
        <v>13</v>
      </c>
      <c r="J7" s="19" t="s">
        <v>108</v>
      </c>
      <c r="K7" s="20"/>
      <c r="L7" s="21" t="s">
        <v>45</v>
      </c>
    </row>
    <row r="8" spans="2:13" s="24" customFormat="1" ht="31.5" customHeight="1" x14ac:dyDescent="0.3">
      <c r="B8" s="124" t="s">
        <v>14</v>
      </c>
      <c r="C8" s="125"/>
      <c r="D8" s="126"/>
      <c r="E8" s="71"/>
      <c r="F8" s="123" t="s">
        <v>15</v>
      </c>
      <c r="G8" s="123"/>
      <c r="H8" s="71" t="s">
        <v>16</v>
      </c>
      <c r="I8" s="71" t="s">
        <v>17</v>
      </c>
      <c r="J8" s="72" t="s">
        <v>18</v>
      </c>
      <c r="K8" s="23"/>
      <c r="L8" s="23"/>
    </row>
    <row r="9" spans="2:13" s="24" customFormat="1" ht="50.25" customHeight="1" x14ac:dyDescent="0.3">
      <c r="B9" s="127" t="s">
        <v>69</v>
      </c>
      <c r="C9" s="128"/>
      <c r="D9" s="129"/>
      <c r="E9" s="25"/>
      <c r="F9" s="127" t="str">
        <f>+'Ficha Técnica Indicador '!C7</f>
        <v>((Total de visitantes que pernoctan en los municipios de la red en el periodo evaluado  -  Total de visitantes que pernoctan en los municipios de la red en el periodo anterior)/Total de visitantes que pernoctan en los municipios de la red en el periodo anterior)*100</v>
      </c>
      <c r="G9" s="128"/>
      <c r="H9" s="133">
        <v>0.1</v>
      </c>
      <c r="I9" s="161">
        <f>'soporte medición'!F25</f>
        <v>0.14022500000000002</v>
      </c>
      <c r="J9" s="139" t="s">
        <v>107</v>
      </c>
      <c r="K9" s="23"/>
      <c r="L9" s="21"/>
    </row>
    <row r="10" spans="2:13" ht="72.75" customHeight="1" x14ac:dyDescent="0.35">
      <c r="B10" s="130"/>
      <c r="C10" s="131"/>
      <c r="D10" s="132"/>
      <c r="E10" s="26"/>
      <c r="F10" s="130"/>
      <c r="G10" s="131"/>
      <c r="H10" s="134"/>
      <c r="I10" s="162"/>
      <c r="J10" s="140"/>
      <c r="L10" s="15"/>
      <c r="M10" s="13"/>
    </row>
    <row r="11" spans="2:13" x14ac:dyDescent="0.35">
      <c r="B11" s="29"/>
      <c r="C11" s="30"/>
      <c r="D11" s="30"/>
      <c r="E11" s="30"/>
      <c r="F11" s="30"/>
      <c r="G11" s="30"/>
      <c r="H11" s="30"/>
      <c r="I11" s="30"/>
      <c r="J11" s="31"/>
      <c r="L11" s="14"/>
      <c r="M11" s="13"/>
    </row>
    <row r="12" spans="2:13" hidden="1" x14ac:dyDescent="0.35">
      <c r="B12" s="32"/>
      <c r="C12" s="33"/>
      <c r="D12" s="33"/>
      <c r="E12" s="33"/>
      <c r="F12" s="33"/>
      <c r="G12" s="33"/>
      <c r="H12" s="33"/>
      <c r="I12" s="33"/>
      <c r="J12" s="34"/>
      <c r="L12" s="14"/>
      <c r="M12" s="13"/>
    </row>
    <row r="13" spans="2:13" hidden="1" x14ac:dyDescent="0.35">
      <c r="B13" s="32"/>
      <c r="C13" s="33"/>
      <c r="D13" s="33"/>
      <c r="E13" s="33"/>
      <c r="F13" s="33"/>
      <c r="G13" s="33"/>
      <c r="H13" s="33"/>
      <c r="I13" s="33"/>
      <c r="J13" s="34"/>
      <c r="L13" s="14"/>
      <c r="M13" s="13"/>
    </row>
    <row r="14" spans="2:13" hidden="1" x14ac:dyDescent="0.35">
      <c r="B14" s="32"/>
      <c r="C14" s="33"/>
      <c r="D14" s="33"/>
      <c r="E14" s="33"/>
      <c r="F14" s="33"/>
      <c r="G14" s="33"/>
      <c r="H14" s="33"/>
      <c r="I14" s="33"/>
      <c r="J14" s="34"/>
      <c r="L14" s="14"/>
      <c r="M14" s="13"/>
    </row>
    <row r="15" spans="2:13" hidden="1" x14ac:dyDescent="0.35">
      <c r="B15" s="32"/>
      <c r="C15" s="33"/>
      <c r="D15" s="33"/>
      <c r="E15" s="33"/>
      <c r="F15" s="33"/>
      <c r="G15" s="33"/>
      <c r="H15" s="33"/>
      <c r="I15" s="33"/>
      <c r="J15" s="34"/>
    </row>
    <row r="16" spans="2:13" hidden="1" x14ac:dyDescent="0.35">
      <c r="B16" s="141" t="s">
        <v>19</v>
      </c>
      <c r="C16" s="142"/>
      <c r="D16" s="36" t="s">
        <v>20</v>
      </c>
      <c r="E16" s="37"/>
      <c r="F16" s="38" t="s">
        <v>21</v>
      </c>
      <c r="G16" s="33"/>
      <c r="H16" s="33"/>
      <c r="I16" s="33"/>
      <c r="J16" s="34"/>
    </row>
    <row r="17" spans="2:12" hidden="1" x14ac:dyDescent="0.35">
      <c r="B17" s="39"/>
      <c r="C17" s="40"/>
      <c r="D17" s="37"/>
      <c r="E17" s="37"/>
      <c r="F17" s="38"/>
      <c r="G17" s="33"/>
      <c r="H17" s="33"/>
      <c r="I17" s="33"/>
      <c r="J17" s="34"/>
    </row>
    <row r="18" spans="2:12" x14ac:dyDescent="0.35">
      <c r="B18" s="39"/>
      <c r="C18" s="40"/>
      <c r="D18" s="37"/>
      <c r="E18" s="37"/>
      <c r="F18" s="38"/>
      <c r="G18" s="33"/>
      <c r="H18" s="33"/>
      <c r="I18" s="33"/>
      <c r="J18" s="34"/>
    </row>
    <row r="19" spans="2:12" x14ac:dyDescent="0.35">
      <c r="B19" s="39"/>
      <c r="C19" s="40"/>
      <c r="D19" s="37"/>
      <c r="E19" s="37"/>
      <c r="F19" s="38"/>
      <c r="G19" s="33"/>
      <c r="H19" s="33"/>
      <c r="I19" s="33"/>
      <c r="J19" s="34"/>
    </row>
    <row r="20" spans="2:12" x14ac:dyDescent="0.35">
      <c r="B20" s="32"/>
      <c r="C20" s="33"/>
      <c r="D20" s="33"/>
      <c r="E20" s="33"/>
      <c r="F20" s="33"/>
      <c r="G20" s="33"/>
      <c r="H20" s="33"/>
      <c r="I20" s="33"/>
      <c r="J20" s="34"/>
    </row>
    <row r="21" spans="2:12" x14ac:dyDescent="0.35">
      <c r="B21" s="41" t="s">
        <v>22</v>
      </c>
      <c r="C21" s="42" t="s">
        <v>23</v>
      </c>
      <c r="D21" s="43" t="s">
        <v>16</v>
      </c>
      <c r="E21" s="44"/>
      <c r="F21" s="44"/>
      <c r="G21" s="44"/>
      <c r="H21" s="33"/>
      <c r="I21" s="33"/>
      <c r="J21" s="34"/>
    </row>
    <row r="22" spans="2:12" x14ac:dyDescent="0.35">
      <c r="B22" s="45" t="s">
        <v>24</v>
      </c>
      <c r="C22" s="74"/>
      <c r="D22" s="75"/>
      <c r="E22" s="46" t="e">
        <f>+C22/D22</f>
        <v>#DIV/0!</v>
      </c>
      <c r="F22" s="47" t="str">
        <f>+IF(D22=0,$L$7,IF(E22=0,$L$6,IF($D$16="mayor que la meta",(IF(E22&lt;1,$L$5,(IF(AND(E22&gt;=1,E22&lt;1.03),$L$4,(IF(AND(E22&gt;=1.03,E22&lt;1.07),$L$3,$L$2)))))),IF($D$16="menor que la meta",(IF(E22&lt;=0.93,$L$2,(IF(AND(E22&gt;0.93,E22&lt;=0.97),$L$3,(IF(AND(E22&gt;0.97,E22&lt;=1),$L$4,$L$5))))))))))</f>
        <v>La meta es 0, especifique en el ANALISIS DE DATOS el resultado de la medición con respecto a la meta programada</v>
      </c>
      <c r="G22" s="48"/>
      <c r="H22" s="48"/>
      <c r="I22" s="49"/>
      <c r="J22" s="50"/>
      <c r="K22" s="51"/>
      <c r="L22" s="52" t="e">
        <f>+C22/D22</f>
        <v>#DIV/0!</v>
      </c>
    </row>
    <row r="23" spans="2:12" x14ac:dyDescent="0.35">
      <c r="B23" s="45" t="s">
        <v>25</v>
      </c>
      <c r="C23" s="74"/>
      <c r="D23" s="75"/>
      <c r="E23" s="53" t="e">
        <f>+C23/D23</f>
        <v>#DIV/0!</v>
      </c>
      <c r="F23" s="47" t="str">
        <f t="shared" ref="F23:F33" si="0">+IF(D23=0,$L$7,IF(E23=0,$L$6,IF($D$16="mayor que la meta",(IF(E23&lt;1,$L$5,(IF(AND(E23&gt;=1,E23&lt;1.03),$L$4,(IF(AND(E23&gt;=1.03,E23&lt;1.07),$L$3,$L$2)))))),IF($D$16="menor que la meta",(IF(E23&lt;=0.93,$L$2,(IF(AND(E23&gt;0.93,E23&lt;=0.97),$L$3,(IF(AND(E23&gt;0.97,E23&lt;=1),$L$4,$L$5))))))))))</f>
        <v>La meta es 0, especifique en el ANALISIS DE DATOS el resultado de la medición con respecto a la meta programada</v>
      </c>
      <c r="G23" s="49"/>
      <c r="H23" s="49"/>
      <c r="I23" s="49"/>
      <c r="J23" s="50"/>
      <c r="K23" s="51"/>
      <c r="L23" s="52" t="e">
        <f t="shared" ref="L23:L33" si="1">+C23/D23</f>
        <v>#DIV/0!</v>
      </c>
    </row>
    <row r="24" spans="2:12" x14ac:dyDescent="0.35">
      <c r="B24" s="45" t="s">
        <v>26</v>
      </c>
      <c r="C24" s="74"/>
      <c r="D24" s="75"/>
      <c r="E24" s="53" t="e">
        <f t="shared" ref="E24:E33" si="2">+C24/D24</f>
        <v>#DIV/0!</v>
      </c>
      <c r="F24" s="47" t="str">
        <f t="shared" si="0"/>
        <v>La meta es 0, especifique en el ANALISIS DE DATOS el resultado de la medición con respecto a la meta programada</v>
      </c>
      <c r="G24" s="49"/>
      <c r="H24" s="49"/>
      <c r="I24" s="49"/>
      <c r="J24" s="50"/>
      <c r="K24" s="51"/>
      <c r="L24" s="52" t="e">
        <f t="shared" si="1"/>
        <v>#DIV/0!</v>
      </c>
    </row>
    <row r="25" spans="2:12" x14ac:dyDescent="0.35">
      <c r="B25" s="45" t="s">
        <v>27</v>
      </c>
      <c r="C25" s="74"/>
      <c r="D25" s="75"/>
      <c r="E25" s="53" t="e">
        <f t="shared" si="2"/>
        <v>#DIV/0!</v>
      </c>
      <c r="F25" s="47" t="str">
        <f t="shared" si="0"/>
        <v>La meta es 0, especifique en el ANALISIS DE DATOS el resultado de la medición con respecto a la meta programada</v>
      </c>
      <c r="G25" s="49"/>
      <c r="H25" s="49"/>
      <c r="I25" s="49"/>
      <c r="J25" s="50"/>
      <c r="K25" s="51"/>
      <c r="L25" s="52" t="e">
        <f t="shared" si="1"/>
        <v>#DIV/0!</v>
      </c>
    </row>
    <row r="26" spans="2:12" x14ac:dyDescent="0.35">
      <c r="B26" s="45" t="s">
        <v>28</v>
      </c>
      <c r="C26" s="74"/>
      <c r="D26" s="75"/>
      <c r="E26" s="53" t="e">
        <f t="shared" si="2"/>
        <v>#DIV/0!</v>
      </c>
      <c r="F26" s="47" t="str">
        <f t="shared" si="0"/>
        <v>La meta es 0, especifique en el ANALISIS DE DATOS el resultado de la medición con respecto a la meta programada</v>
      </c>
      <c r="G26" s="49"/>
      <c r="H26" s="49"/>
      <c r="I26" s="49"/>
      <c r="J26" s="50"/>
      <c r="K26" s="51"/>
      <c r="L26" s="52" t="e">
        <f t="shared" si="1"/>
        <v>#DIV/0!</v>
      </c>
    </row>
    <row r="27" spans="2:12" x14ac:dyDescent="0.35">
      <c r="B27" s="45" t="s">
        <v>29</v>
      </c>
      <c r="C27" s="74"/>
      <c r="D27" s="75"/>
      <c r="E27" s="53" t="e">
        <f t="shared" si="2"/>
        <v>#DIV/0!</v>
      </c>
      <c r="F27" s="47" t="str">
        <f t="shared" si="0"/>
        <v>La meta es 0, especifique en el ANALISIS DE DATOS el resultado de la medición con respecto a la meta programada</v>
      </c>
      <c r="G27" s="49"/>
      <c r="H27" s="49"/>
      <c r="I27" s="49"/>
      <c r="J27" s="50"/>
      <c r="K27" s="51"/>
      <c r="L27" s="52" t="e">
        <f t="shared" si="1"/>
        <v>#DIV/0!</v>
      </c>
    </row>
    <row r="28" spans="2:12" x14ac:dyDescent="0.35">
      <c r="B28" s="45" t="s">
        <v>30</v>
      </c>
      <c r="C28" s="74"/>
      <c r="D28" s="75"/>
      <c r="E28" s="53" t="e">
        <f t="shared" si="2"/>
        <v>#DIV/0!</v>
      </c>
      <c r="F28" s="47" t="str">
        <f t="shared" si="0"/>
        <v>La meta es 0, especifique en el ANALISIS DE DATOS el resultado de la medición con respecto a la meta programada</v>
      </c>
      <c r="G28" s="49"/>
      <c r="H28" s="49"/>
      <c r="I28" s="49"/>
      <c r="J28" s="50"/>
      <c r="K28" s="51"/>
      <c r="L28" s="52" t="e">
        <f t="shared" si="1"/>
        <v>#DIV/0!</v>
      </c>
    </row>
    <row r="29" spans="2:12" x14ac:dyDescent="0.35">
      <c r="B29" s="45" t="s">
        <v>31</v>
      </c>
      <c r="C29" s="74"/>
      <c r="D29" s="75"/>
      <c r="E29" s="53" t="e">
        <f t="shared" si="2"/>
        <v>#DIV/0!</v>
      </c>
      <c r="F29" s="47" t="str">
        <f t="shared" si="0"/>
        <v>La meta es 0, especifique en el ANALISIS DE DATOS el resultado de la medición con respecto a la meta programada</v>
      </c>
      <c r="G29" s="49"/>
      <c r="H29" s="49"/>
      <c r="I29" s="49"/>
      <c r="J29" s="50"/>
      <c r="K29" s="51"/>
      <c r="L29" s="52" t="e">
        <f t="shared" si="1"/>
        <v>#DIV/0!</v>
      </c>
    </row>
    <row r="30" spans="2:12" x14ac:dyDescent="0.35">
      <c r="B30" s="45" t="s">
        <v>32</v>
      </c>
      <c r="C30" s="74"/>
      <c r="D30" s="75"/>
      <c r="E30" s="53" t="e">
        <f t="shared" si="2"/>
        <v>#DIV/0!</v>
      </c>
      <c r="F30" s="47" t="str">
        <f t="shared" si="0"/>
        <v>La meta es 0, especifique en el ANALISIS DE DATOS el resultado de la medición con respecto a la meta programada</v>
      </c>
      <c r="G30" s="49"/>
      <c r="H30" s="49"/>
      <c r="I30" s="49"/>
      <c r="J30" s="50"/>
      <c r="K30" s="51"/>
      <c r="L30" s="52" t="e">
        <f t="shared" si="1"/>
        <v>#DIV/0!</v>
      </c>
    </row>
    <row r="31" spans="2:12" x14ac:dyDescent="0.35">
      <c r="B31" s="45" t="s">
        <v>33</v>
      </c>
      <c r="C31" s="74"/>
      <c r="D31" s="75"/>
      <c r="E31" s="53" t="e">
        <f t="shared" si="2"/>
        <v>#DIV/0!</v>
      </c>
      <c r="F31" s="47" t="str">
        <f t="shared" si="0"/>
        <v>La meta es 0, especifique en el ANALISIS DE DATOS el resultado de la medición con respecto a la meta programada</v>
      </c>
      <c r="G31" s="49"/>
      <c r="H31" s="49"/>
      <c r="I31" s="49"/>
      <c r="J31" s="50"/>
      <c r="K31" s="51"/>
      <c r="L31" s="52" t="e">
        <f t="shared" si="1"/>
        <v>#DIV/0!</v>
      </c>
    </row>
    <row r="32" spans="2:12" x14ac:dyDescent="0.35">
      <c r="B32" s="45" t="s">
        <v>34</v>
      </c>
      <c r="C32" s="74"/>
      <c r="D32" s="75"/>
      <c r="E32" s="53" t="e">
        <f t="shared" si="2"/>
        <v>#DIV/0!</v>
      </c>
      <c r="F32" s="47" t="str">
        <f t="shared" si="0"/>
        <v>La meta es 0, especifique en el ANALISIS DE DATOS el resultado de la medición con respecto a la meta programada</v>
      </c>
      <c r="G32" s="49"/>
      <c r="H32" s="49"/>
      <c r="I32" s="49"/>
      <c r="J32" s="50"/>
      <c r="K32" s="51"/>
      <c r="L32" s="52" t="e">
        <f t="shared" si="1"/>
        <v>#DIV/0!</v>
      </c>
    </row>
    <row r="33" spans="2:12" x14ac:dyDescent="0.35">
      <c r="B33" s="54" t="s">
        <v>35</v>
      </c>
      <c r="C33" s="104">
        <v>0.14000000000000001</v>
      </c>
      <c r="D33" s="105">
        <v>0.1</v>
      </c>
      <c r="E33" s="53">
        <f t="shared" si="2"/>
        <v>1.4000000000000001</v>
      </c>
      <c r="F33" s="47" t="str">
        <f t="shared" si="0"/>
        <v>Se cumplió con la meta esperada para el periodo.</v>
      </c>
      <c r="G33" s="49"/>
      <c r="H33" s="49"/>
      <c r="I33" s="49"/>
      <c r="J33" s="50"/>
      <c r="K33" s="51"/>
      <c r="L33" s="52">
        <f t="shared" si="1"/>
        <v>1.4000000000000001</v>
      </c>
    </row>
    <row r="34" spans="2:12" x14ac:dyDescent="0.35">
      <c r="B34" s="55"/>
      <c r="C34" s="56"/>
      <c r="D34" s="56"/>
      <c r="E34" s="57"/>
      <c r="F34" s="58"/>
      <c r="G34" s="49"/>
      <c r="H34" s="49"/>
      <c r="I34" s="49"/>
      <c r="J34" s="50"/>
      <c r="K34" s="51"/>
      <c r="L34" s="52"/>
    </row>
    <row r="35" spans="2:12" x14ac:dyDescent="0.35">
      <c r="B35" s="55"/>
      <c r="C35" s="56"/>
      <c r="D35" s="56"/>
      <c r="E35" s="57"/>
      <c r="F35" s="58"/>
      <c r="G35" s="49"/>
      <c r="H35" s="49"/>
      <c r="I35" s="49"/>
      <c r="J35" s="50"/>
      <c r="K35" s="51"/>
      <c r="L35" s="52"/>
    </row>
    <row r="36" spans="2:12" x14ac:dyDescent="0.35">
      <c r="B36" s="55"/>
      <c r="C36" s="56"/>
      <c r="D36" s="56"/>
      <c r="E36" s="57"/>
      <c r="F36" s="58"/>
      <c r="G36" s="49"/>
      <c r="H36" s="49"/>
      <c r="I36" s="49"/>
      <c r="J36" s="50"/>
      <c r="K36" s="51"/>
      <c r="L36" s="52"/>
    </row>
    <row r="37" spans="2:12" x14ac:dyDescent="0.35">
      <c r="B37" s="55"/>
      <c r="C37" s="56"/>
      <c r="D37" s="56"/>
      <c r="E37" s="57"/>
      <c r="F37" s="58"/>
      <c r="G37" s="49"/>
      <c r="H37" s="49"/>
      <c r="I37" s="49"/>
      <c r="J37" s="50"/>
      <c r="K37" s="51"/>
      <c r="L37" s="52"/>
    </row>
    <row r="38" spans="2:12" x14ac:dyDescent="0.35">
      <c r="B38" s="55"/>
      <c r="C38" s="56"/>
      <c r="D38" s="56"/>
      <c r="E38" s="57"/>
      <c r="F38" s="58"/>
      <c r="G38" s="49"/>
      <c r="H38" s="49"/>
      <c r="I38" s="49"/>
      <c r="J38" s="50"/>
      <c r="K38" s="51"/>
      <c r="L38" s="52"/>
    </row>
    <row r="39" spans="2:12" x14ac:dyDescent="0.35">
      <c r="B39" s="55"/>
      <c r="C39" s="56"/>
      <c r="D39" s="56"/>
      <c r="E39" s="57"/>
      <c r="F39" s="58"/>
      <c r="G39" s="49"/>
      <c r="H39" s="49"/>
      <c r="I39" s="49"/>
      <c r="J39" s="50"/>
      <c r="K39" s="51"/>
      <c r="L39" s="52"/>
    </row>
    <row r="40" spans="2:12" ht="26.25" customHeight="1" x14ac:dyDescent="0.35">
      <c r="B40" s="59"/>
      <c r="C40" s="37"/>
      <c r="D40" s="37"/>
      <c r="E40" s="37"/>
      <c r="F40" s="37"/>
      <c r="G40" s="37"/>
      <c r="H40" s="33"/>
      <c r="I40" s="33"/>
      <c r="J40" s="34"/>
    </row>
    <row r="41" spans="2:12" ht="26.25" customHeight="1" x14ac:dyDescent="0.35">
      <c r="B41" s="59"/>
      <c r="C41" s="37"/>
      <c r="D41" s="37"/>
      <c r="E41" s="37"/>
      <c r="F41" s="37"/>
      <c r="G41" s="37"/>
      <c r="H41" s="33"/>
      <c r="I41" s="33"/>
      <c r="J41" s="34"/>
    </row>
    <row r="42" spans="2:12" ht="26.25" customHeight="1" x14ac:dyDescent="0.35">
      <c r="B42" s="59"/>
      <c r="C42" s="37"/>
      <c r="D42" s="37"/>
      <c r="E42" s="37"/>
      <c r="F42" s="37"/>
      <c r="G42" s="37"/>
      <c r="H42" s="33"/>
      <c r="I42" s="33"/>
      <c r="J42" s="34"/>
    </row>
    <row r="43" spans="2:12" ht="26.25" customHeight="1" x14ac:dyDescent="0.35">
      <c r="B43" s="59"/>
      <c r="C43" s="37"/>
      <c r="D43" s="37"/>
      <c r="E43" s="37"/>
      <c r="F43" s="37"/>
      <c r="G43" s="37"/>
      <c r="H43" s="33"/>
      <c r="I43" s="33"/>
      <c r="J43" s="34"/>
    </row>
    <row r="44" spans="2:12" ht="26.25" customHeight="1" x14ac:dyDescent="0.35">
      <c r="B44" s="59"/>
      <c r="C44" s="37"/>
      <c r="D44" s="37"/>
      <c r="E44" s="37"/>
      <c r="F44" s="37"/>
      <c r="G44" s="37"/>
      <c r="H44" s="33"/>
      <c r="I44" s="33"/>
      <c r="J44" s="34"/>
    </row>
    <row r="45" spans="2:12" ht="26.25" customHeight="1" x14ac:dyDescent="0.35">
      <c r="B45" s="59"/>
      <c r="C45" s="37"/>
      <c r="D45" s="37"/>
      <c r="E45" s="37"/>
      <c r="F45" s="37"/>
      <c r="G45" s="37"/>
      <c r="H45" s="33"/>
      <c r="I45" s="33"/>
      <c r="J45" s="34"/>
    </row>
    <row r="46" spans="2:12" ht="26.25" customHeight="1" x14ac:dyDescent="0.35">
      <c r="B46" s="59"/>
      <c r="C46" s="37"/>
      <c r="D46" s="37"/>
      <c r="E46" s="37"/>
      <c r="F46" s="37"/>
      <c r="G46" s="37"/>
      <c r="H46" s="33"/>
      <c r="I46" s="33"/>
      <c r="J46" s="34"/>
    </row>
    <row r="47" spans="2:12" ht="26.25" customHeight="1" x14ac:dyDescent="0.35">
      <c r="B47" s="59"/>
      <c r="C47" s="37"/>
      <c r="D47" s="37"/>
      <c r="E47" s="37"/>
      <c r="F47" s="37"/>
      <c r="G47" s="37"/>
      <c r="H47" s="33"/>
      <c r="I47" s="33"/>
      <c r="J47" s="34"/>
    </row>
    <row r="48" spans="2:12" ht="26.25" customHeight="1" x14ac:dyDescent="0.35">
      <c r="B48" s="59"/>
      <c r="C48" s="37"/>
      <c r="D48" s="37"/>
      <c r="E48" s="37"/>
      <c r="F48" s="37"/>
      <c r="G48" s="37"/>
      <c r="H48" s="33"/>
      <c r="I48" s="33"/>
      <c r="J48" s="34"/>
    </row>
    <row r="49" spans="2:10" ht="26.25" customHeight="1" x14ac:dyDescent="0.35">
      <c r="B49" s="59"/>
      <c r="C49" s="37"/>
      <c r="D49" s="37"/>
      <c r="E49" s="37"/>
      <c r="F49" s="37"/>
      <c r="G49" s="37"/>
      <c r="H49" s="33"/>
      <c r="I49" s="33"/>
      <c r="J49" s="34"/>
    </row>
    <row r="50" spans="2:10" ht="21" x14ac:dyDescent="0.35">
      <c r="B50" s="143" t="s">
        <v>36</v>
      </c>
      <c r="C50" s="144"/>
      <c r="D50" s="144"/>
      <c r="E50" s="144"/>
      <c r="F50" s="144"/>
      <c r="G50" s="144"/>
      <c r="H50" s="144"/>
      <c r="I50" s="144"/>
      <c r="J50" s="145"/>
    </row>
    <row r="51" spans="2:10" hidden="1" x14ac:dyDescent="0.35">
      <c r="B51" s="146"/>
      <c r="C51" s="147"/>
      <c r="D51" s="147"/>
      <c r="E51" s="147"/>
      <c r="F51" s="147"/>
      <c r="G51" s="147"/>
      <c r="H51" s="147"/>
      <c r="I51" s="147"/>
      <c r="J51" s="148"/>
    </row>
    <row r="52" spans="2:10" hidden="1" x14ac:dyDescent="0.35">
      <c r="B52" s="149"/>
      <c r="C52" s="150"/>
      <c r="D52" s="150"/>
      <c r="E52" s="150"/>
      <c r="F52" s="150"/>
      <c r="G52" s="150"/>
      <c r="H52" s="150"/>
      <c r="I52" s="150"/>
      <c r="J52" s="151"/>
    </row>
    <row r="53" spans="2:10" x14ac:dyDescent="0.35">
      <c r="B53" s="152"/>
      <c r="C53" s="153"/>
      <c r="D53" s="153"/>
      <c r="E53" s="153"/>
      <c r="F53" s="153"/>
      <c r="G53" s="153"/>
      <c r="H53" s="153"/>
      <c r="I53" s="153"/>
      <c r="J53" s="154"/>
    </row>
    <row r="54" spans="2:10" ht="34.5" x14ac:dyDescent="0.35">
      <c r="B54" s="60" t="s">
        <v>37</v>
      </c>
      <c r="C54" s="61"/>
      <c r="D54" s="61"/>
      <c r="E54" s="61"/>
      <c r="F54" s="61"/>
      <c r="G54" s="61"/>
      <c r="H54" s="61"/>
      <c r="I54" s="61"/>
      <c r="J54" s="62"/>
    </row>
    <row r="55" spans="2:10" x14ac:dyDescent="0.35">
      <c r="B55" s="63" t="s">
        <v>38</v>
      </c>
      <c r="C55" s="135" t="s">
        <v>39</v>
      </c>
      <c r="D55" s="135"/>
      <c r="E55" s="135"/>
      <c r="F55" s="135"/>
      <c r="G55" s="135"/>
      <c r="H55" s="135"/>
      <c r="I55" s="135"/>
      <c r="J55" s="136"/>
    </row>
    <row r="56" spans="2:10" ht="39" customHeight="1" x14ac:dyDescent="0.35">
      <c r="B56" s="64"/>
      <c r="C56" s="135" t="s">
        <v>40</v>
      </c>
      <c r="D56" s="135"/>
      <c r="E56" s="135"/>
      <c r="F56" s="135"/>
      <c r="G56" s="135"/>
      <c r="H56" s="135"/>
      <c r="I56" s="135"/>
      <c r="J56" s="136"/>
    </row>
    <row r="57" spans="2:10" ht="38.25" customHeight="1" x14ac:dyDescent="0.35">
      <c r="B57" s="65"/>
      <c r="C57" s="135" t="s">
        <v>41</v>
      </c>
      <c r="D57" s="135"/>
      <c r="E57" s="135"/>
      <c r="F57" s="135"/>
      <c r="G57" s="135"/>
      <c r="H57" s="135"/>
      <c r="I57" s="135"/>
      <c r="J57" s="136"/>
    </row>
    <row r="58" spans="2:10" ht="37.5" customHeight="1" x14ac:dyDescent="0.35">
      <c r="B58" s="66"/>
      <c r="C58" s="135" t="s">
        <v>42</v>
      </c>
      <c r="D58" s="135"/>
      <c r="E58" s="135"/>
      <c r="F58" s="135"/>
      <c r="G58" s="135"/>
      <c r="H58" s="135"/>
      <c r="I58" s="135"/>
      <c r="J58" s="136"/>
    </row>
    <row r="59" spans="2:10" ht="39.75" customHeight="1" x14ac:dyDescent="0.35">
      <c r="B59" s="67" t="s">
        <v>43</v>
      </c>
      <c r="C59" s="137" t="s">
        <v>44</v>
      </c>
      <c r="D59" s="137"/>
      <c r="E59" s="137"/>
      <c r="F59" s="137"/>
      <c r="G59" s="137"/>
      <c r="H59" s="137"/>
      <c r="I59" s="137"/>
      <c r="J59" s="138"/>
    </row>
    <row r="60" spans="2:10" x14ac:dyDescent="0.35">
      <c r="B60" s="68"/>
      <c r="C60" s="68"/>
      <c r="D60" s="68"/>
      <c r="E60" s="68"/>
      <c r="F60" s="68"/>
      <c r="G60" s="68"/>
      <c r="H60" s="68"/>
      <c r="I60" s="68"/>
      <c r="J60" s="68"/>
    </row>
    <row r="61" spans="2:10" x14ac:dyDescent="0.35">
      <c r="B61" s="68"/>
      <c r="C61" s="68"/>
      <c r="D61" s="68"/>
      <c r="E61" s="68"/>
      <c r="F61" s="68"/>
      <c r="G61" s="68"/>
      <c r="H61" s="68"/>
      <c r="I61" s="68"/>
      <c r="J61" s="68"/>
    </row>
  </sheetData>
  <mergeCells count="21">
    <mergeCell ref="C57:J57"/>
    <mergeCell ref="C58:J58"/>
    <mergeCell ref="C59:J59"/>
    <mergeCell ref="J9:J10"/>
    <mergeCell ref="B16:C16"/>
    <mergeCell ref="B50:J50"/>
    <mergeCell ref="B51:J53"/>
    <mergeCell ref="C55:J55"/>
    <mergeCell ref="C56:J56"/>
    <mergeCell ref="I9:I10"/>
    <mergeCell ref="B8:D8"/>
    <mergeCell ref="F8:G8"/>
    <mergeCell ref="B9:D10"/>
    <mergeCell ref="F9:G10"/>
    <mergeCell ref="H9:H10"/>
    <mergeCell ref="B2:J2"/>
    <mergeCell ref="B3:J3"/>
    <mergeCell ref="B4:J4"/>
    <mergeCell ref="B5:J5"/>
    <mergeCell ref="C7:D7"/>
    <mergeCell ref="F7:H7"/>
  </mergeCells>
  <conditionalFormatting sqref="B16:C19">
    <cfRule type="expression" dxfId="15" priority="12" stopIfTrue="1">
      <formula>D16="menor que la meta"</formula>
    </cfRule>
    <cfRule type="expression" dxfId="14" priority="13" stopIfTrue="1">
      <formula>D16="mayor que la meta"</formula>
    </cfRule>
  </conditionalFormatting>
  <conditionalFormatting sqref="E22:E39">
    <cfRule type="expression" dxfId="13" priority="9" stopIfTrue="1">
      <formula>$F22=$L$3</formula>
    </cfRule>
    <cfRule type="expression" dxfId="12" priority="10" stopIfTrue="1">
      <formula>$F22=$L$4</formula>
    </cfRule>
    <cfRule type="expression" dxfId="11" priority="11" stopIfTrue="1">
      <formula>$F22=$L$5</formula>
    </cfRule>
  </conditionalFormatting>
  <conditionalFormatting sqref="D16:D19">
    <cfRule type="cellIs" dxfId="10" priority="7" stopIfTrue="1" operator="equal">
      <formula>"menor que la meta"</formula>
    </cfRule>
    <cfRule type="cellIs" dxfId="9" priority="8" stopIfTrue="1" operator="equal">
      <formula>"mayor que la meta"</formula>
    </cfRule>
  </conditionalFormatting>
  <conditionalFormatting sqref="C22:D29 C31:D39">
    <cfRule type="expression" dxfId="8" priority="4" stopIfTrue="1">
      <formula>OR($F22=$L$3,$F22=$L$2)</formula>
    </cfRule>
    <cfRule type="expression" dxfId="7" priority="5" stopIfTrue="1">
      <formula>$F22=$L$4</formula>
    </cfRule>
    <cfRule type="expression" dxfId="6" priority="6" stopIfTrue="1">
      <formula>$F22=$L$5</formula>
    </cfRule>
  </conditionalFormatting>
  <conditionalFormatting sqref="C30:D30">
    <cfRule type="expression" dxfId="5" priority="1" stopIfTrue="1">
      <formula>OR($F30=$L$3,$F30=$L$2)</formula>
    </cfRule>
    <cfRule type="expression" dxfId="4" priority="2" stopIfTrue="1">
      <formula>$F30=$L$4</formula>
    </cfRule>
    <cfRule type="expression" dxfId="3" priority="3" stopIfTrue="1">
      <formula>$F30=$L$5</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6:D19">
      <formula1>"mayor que la meta, menor que la meta"</formula1>
    </dataValidation>
    <dataValidation showInputMessage="1" showErrorMessage="1" sqref="E16:E19"/>
    <dataValidation errorStyle="information" showInputMessage="1" errorTitle="Opciones permitidas" error="Mensual_x000a_Bimensual_x000a_Trimestral_x000a_Semestral_x000a_Anual" promptTitle="Opciones sugeridas" prompt="Mensual, Bimensual, Trimestral, Semestral o Anual" sqref="J9:J10"/>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Footer>&amp;L&amp;"Futura Std Book,Normal"&amp;8Código: I-MPF-04&amp;C&amp;"Futura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showGridLines="0" topLeftCell="A19" zoomScale="80" zoomScaleNormal="80" workbookViewId="0">
      <selection activeCell="F29" sqref="F29"/>
    </sheetView>
  </sheetViews>
  <sheetFormatPr baseColWidth="10" defaultRowHeight="15" x14ac:dyDescent="0.2"/>
  <cols>
    <col min="1" max="1" width="2.28515625" style="76" customWidth="1"/>
    <col min="2" max="2" width="17.28515625" style="77" bestFit="1" customWidth="1"/>
    <col min="3" max="3" width="37.42578125" style="77" customWidth="1"/>
    <col min="4" max="4" width="45.28515625" style="78" customWidth="1"/>
    <col min="5" max="5" width="39.42578125" style="77" customWidth="1"/>
    <col min="6" max="6" width="37.42578125" style="78" customWidth="1"/>
    <col min="7" max="16384" width="11.42578125" style="76"/>
  </cols>
  <sheetData>
    <row r="1" spans="2:8" x14ac:dyDescent="0.2">
      <c r="E1" s="80" t="s">
        <v>61</v>
      </c>
      <c r="F1" s="86" t="s">
        <v>85</v>
      </c>
    </row>
    <row r="2" spans="2:8" x14ac:dyDescent="0.2">
      <c r="E2" s="82" t="s">
        <v>62</v>
      </c>
      <c r="F2" s="83" t="s">
        <v>63</v>
      </c>
    </row>
    <row r="3" spans="2:8" ht="24" customHeight="1" x14ac:dyDescent="0.2">
      <c r="E3" s="84" t="s">
        <v>64</v>
      </c>
      <c r="F3" s="87">
        <v>43376</v>
      </c>
    </row>
    <row r="4" spans="2:8" ht="15" customHeight="1" x14ac:dyDescent="0.2">
      <c r="B4" s="79"/>
      <c r="C4" s="155" t="s">
        <v>72</v>
      </c>
      <c r="D4" s="155"/>
      <c r="E4" s="155"/>
      <c r="F4" s="155"/>
    </row>
    <row r="5" spans="2:8" ht="15" customHeight="1" x14ac:dyDescent="0.2">
      <c r="B5" s="81"/>
      <c r="C5" s="156"/>
      <c r="D5" s="156"/>
      <c r="E5" s="156"/>
      <c r="F5" s="156"/>
    </row>
    <row r="6" spans="2:8" ht="15" customHeight="1" x14ac:dyDescent="0.2">
      <c r="B6" s="81"/>
      <c r="C6" s="157"/>
      <c r="D6" s="157"/>
      <c r="E6" s="157"/>
      <c r="F6" s="157"/>
    </row>
    <row r="7" spans="2:8" ht="40.5" x14ac:dyDescent="0.2">
      <c r="B7" s="85" t="s">
        <v>73</v>
      </c>
      <c r="C7" s="85" t="s">
        <v>74</v>
      </c>
      <c r="D7" s="85" t="s">
        <v>109</v>
      </c>
      <c r="E7" s="85" t="s">
        <v>110</v>
      </c>
      <c r="F7" s="85" t="s">
        <v>78</v>
      </c>
    </row>
    <row r="8" spans="2:8" ht="13.5" x14ac:dyDescent="0.2">
      <c r="B8" s="85" t="s">
        <v>88</v>
      </c>
      <c r="C8" s="85" t="s">
        <v>105</v>
      </c>
      <c r="D8" s="93">
        <v>0.65800000000000003</v>
      </c>
      <c r="E8" s="93">
        <v>0.53</v>
      </c>
      <c r="F8" s="91">
        <f>D8-E8</f>
        <v>0.128</v>
      </c>
      <c r="H8" s="98"/>
    </row>
    <row r="9" spans="2:8" ht="13.5" x14ac:dyDescent="0.2">
      <c r="B9" s="85" t="s">
        <v>89</v>
      </c>
      <c r="C9" s="85" t="s">
        <v>105</v>
      </c>
      <c r="D9" s="94">
        <v>0.98</v>
      </c>
      <c r="E9" s="94">
        <v>0.7</v>
      </c>
      <c r="F9" s="91">
        <f>D9-E9</f>
        <v>0.28000000000000003</v>
      </c>
      <c r="H9" s="99"/>
    </row>
    <row r="10" spans="2:8" ht="13.5" x14ac:dyDescent="0.2">
      <c r="B10" s="85" t="s">
        <v>90</v>
      </c>
      <c r="C10" s="85" t="s">
        <v>105</v>
      </c>
      <c r="D10" s="93">
        <v>0.66700000000000004</v>
      </c>
      <c r="E10" s="93">
        <v>0.8</v>
      </c>
      <c r="F10" s="91">
        <f t="shared" ref="F10:F19" si="0">D10-E10</f>
        <v>-0.13300000000000001</v>
      </c>
      <c r="H10" s="98"/>
    </row>
    <row r="11" spans="2:8" ht="13.5" x14ac:dyDescent="0.2">
      <c r="B11" s="85" t="s">
        <v>91</v>
      </c>
      <c r="C11" s="85" t="s">
        <v>105</v>
      </c>
      <c r="D11" s="93">
        <v>0.81</v>
      </c>
      <c r="E11" s="93">
        <v>0.45</v>
      </c>
      <c r="F11" s="91">
        <f>D11-E11</f>
        <v>0.36000000000000004</v>
      </c>
      <c r="H11" s="98"/>
    </row>
    <row r="12" spans="2:8" ht="13.5" x14ac:dyDescent="0.2">
      <c r="B12" s="85" t="s">
        <v>92</v>
      </c>
      <c r="C12" s="85" t="s">
        <v>105</v>
      </c>
      <c r="D12" s="93"/>
      <c r="E12" s="93"/>
      <c r="F12" s="91"/>
      <c r="H12" s="98"/>
    </row>
    <row r="13" spans="2:8" ht="13.5" x14ac:dyDescent="0.2">
      <c r="B13" s="85" t="s">
        <v>93</v>
      </c>
      <c r="C13" s="85" t="s">
        <v>105</v>
      </c>
      <c r="D13" s="93"/>
      <c r="E13" s="93">
        <v>9.2999999999999999E-2</v>
      </c>
      <c r="F13" s="91"/>
      <c r="H13" s="100"/>
    </row>
    <row r="14" spans="2:8" ht="13.5" x14ac:dyDescent="0.2">
      <c r="B14" s="85" t="s">
        <v>94</v>
      </c>
      <c r="C14" s="85" t="s">
        <v>105</v>
      </c>
      <c r="D14" s="93">
        <v>0.98</v>
      </c>
      <c r="E14" s="93">
        <v>0.93</v>
      </c>
      <c r="F14" s="91">
        <f t="shared" si="0"/>
        <v>4.9999999999999933E-2</v>
      </c>
      <c r="H14" s="98"/>
    </row>
    <row r="15" spans="2:8" ht="13.5" x14ac:dyDescent="0.2">
      <c r="B15" s="85" t="s">
        <v>95</v>
      </c>
      <c r="C15" s="85" t="s">
        <v>105</v>
      </c>
      <c r="D15" s="93"/>
      <c r="E15" s="93"/>
      <c r="F15" s="91"/>
      <c r="H15" s="101"/>
    </row>
    <row r="16" spans="2:8" ht="13.5" x14ac:dyDescent="0.2">
      <c r="B16" s="85" t="s">
        <v>96</v>
      </c>
      <c r="C16" s="85" t="s">
        <v>105</v>
      </c>
      <c r="D16" s="93">
        <v>0.40570000000000001</v>
      </c>
      <c r="E16" s="93">
        <v>0.39500000000000002</v>
      </c>
      <c r="F16" s="91">
        <f>D16-E16</f>
        <v>1.0699999999999987E-2</v>
      </c>
      <c r="H16" s="100"/>
    </row>
    <row r="17" spans="2:8" ht="13.5" x14ac:dyDescent="0.2">
      <c r="B17" s="85" t="s">
        <v>97</v>
      </c>
      <c r="C17" s="85" t="s">
        <v>105</v>
      </c>
      <c r="D17" s="93"/>
      <c r="E17" s="93"/>
      <c r="F17" s="91"/>
      <c r="H17" s="98"/>
    </row>
    <row r="18" spans="2:8" ht="13.5" x14ac:dyDescent="0.2">
      <c r="B18" s="85" t="s">
        <v>98</v>
      </c>
      <c r="C18" s="85" t="s">
        <v>105</v>
      </c>
      <c r="D18" s="93">
        <v>0.4</v>
      </c>
      <c r="E18" s="93">
        <v>0.35</v>
      </c>
      <c r="F18" s="91">
        <f>D18-E18</f>
        <v>5.0000000000000044E-2</v>
      </c>
      <c r="H18" s="98"/>
    </row>
    <row r="19" spans="2:8" ht="13.5" x14ac:dyDescent="0.2">
      <c r="B19" s="85" t="s">
        <v>99</v>
      </c>
      <c r="C19" s="85" t="s">
        <v>105</v>
      </c>
      <c r="D19" s="93">
        <v>0.91700000000000004</v>
      </c>
      <c r="E19" s="93">
        <v>0.85</v>
      </c>
      <c r="F19" s="93">
        <f t="shared" si="0"/>
        <v>6.700000000000006E-2</v>
      </c>
      <c r="H19" s="98"/>
    </row>
    <row r="20" spans="2:8" ht="13.5" x14ac:dyDescent="0.2">
      <c r="B20" s="85" t="s">
        <v>100</v>
      </c>
      <c r="C20" s="85" t="s">
        <v>105</v>
      </c>
      <c r="D20" s="93">
        <v>0.54</v>
      </c>
      <c r="E20" s="93">
        <v>0.46100000000000002</v>
      </c>
      <c r="F20" s="91">
        <f>D20-E20</f>
        <v>7.9000000000000015E-2</v>
      </c>
      <c r="H20" s="100"/>
    </row>
    <row r="21" spans="2:8" ht="13.5" x14ac:dyDescent="0.2">
      <c r="B21" s="85" t="s">
        <v>101</v>
      </c>
      <c r="C21" s="85" t="s">
        <v>105</v>
      </c>
      <c r="D21" s="94">
        <v>0.56100000000000005</v>
      </c>
      <c r="E21" s="93"/>
      <c r="F21" s="91"/>
      <c r="H21" s="101"/>
    </row>
    <row r="22" spans="2:8" ht="13.5" x14ac:dyDescent="0.2">
      <c r="B22" s="85" t="s">
        <v>102</v>
      </c>
      <c r="C22" s="85" t="s">
        <v>105</v>
      </c>
      <c r="D22" s="93">
        <v>0.78</v>
      </c>
      <c r="E22" s="93">
        <v>0.4</v>
      </c>
      <c r="F22" s="91">
        <f>D22-E22</f>
        <v>0.38</v>
      </c>
      <c r="H22" s="98"/>
    </row>
    <row r="23" spans="2:8" ht="13.5" x14ac:dyDescent="0.2">
      <c r="B23" s="85" t="s">
        <v>103</v>
      </c>
      <c r="C23" s="85" t="s">
        <v>105</v>
      </c>
      <c r="D23" s="93">
        <v>0.61099999999999999</v>
      </c>
      <c r="E23" s="93">
        <v>0.2</v>
      </c>
      <c r="F23" s="91">
        <f>D23-E23</f>
        <v>0.41099999999999998</v>
      </c>
      <c r="H23" s="98"/>
    </row>
    <row r="24" spans="2:8" ht="13.5" x14ac:dyDescent="0.2">
      <c r="B24" s="85" t="s">
        <v>104</v>
      </c>
      <c r="C24" s="85" t="s">
        <v>105</v>
      </c>
      <c r="D24" s="93">
        <v>0.7</v>
      </c>
      <c r="E24" s="93">
        <v>0.7</v>
      </c>
      <c r="F24" s="91">
        <f>D24-E24</f>
        <v>0</v>
      </c>
      <c r="H24" s="98"/>
    </row>
    <row r="25" spans="2:8" ht="14.25" x14ac:dyDescent="0.2">
      <c r="B25" s="85"/>
      <c r="C25" s="89" t="s">
        <v>106</v>
      </c>
      <c r="D25" s="92">
        <f>AVERAGE(D4:D24)</f>
        <v>0.69305384615384624</v>
      </c>
      <c r="E25" s="97">
        <f>AVERAGE(E4:E24)</f>
        <v>0.52761538461538471</v>
      </c>
      <c r="F25" s="92">
        <f>AVERAGE(F8:F24)</f>
        <v>0.14022500000000002</v>
      </c>
      <c r="H25" s="102"/>
    </row>
    <row r="26" spans="2:8" ht="13.5" x14ac:dyDescent="0.2">
      <c r="B26" s="85"/>
      <c r="C26" s="85"/>
      <c r="D26" s="85"/>
      <c r="E26" s="85"/>
      <c r="F26" s="85"/>
      <c r="H26" s="103"/>
    </row>
    <row r="27" spans="2:8" ht="13.5" x14ac:dyDescent="0.2">
      <c r="B27" s="85"/>
      <c r="C27" s="85"/>
      <c r="D27" s="85"/>
      <c r="E27" s="85"/>
      <c r="F27" s="85"/>
    </row>
    <row r="28" spans="2:8" ht="13.5" x14ac:dyDescent="0.2">
      <c r="B28" s="85"/>
      <c r="C28" s="85"/>
      <c r="D28" s="85"/>
      <c r="E28" s="85"/>
      <c r="F28" s="85"/>
    </row>
    <row r="29" spans="2:8" ht="13.5" x14ac:dyDescent="0.2">
      <c r="B29" s="85"/>
      <c r="C29" s="85"/>
      <c r="D29" s="91"/>
      <c r="E29" s="85"/>
      <c r="F29" s="85"/>
    </row>
    <row r="30" spans="2:8" ht="13.5" x14ac:dyDescent="0.2">
      <c r="B30" s="85"/>
      <c r="C30" s="85"/>
      <c r="D30" s="85"/>
      <c r="E30" s="85"/>
      <c r="F30" s="85"/>
    </row>
    <row r="31" spans="2:8" ht="13.5" x14ac:dyDescent="0.2">
      <c r="B31" s="85"/>
      <c r="C31" s="85"/>
      <c r="D31" s="85"/>
      <c r="E31" s="85"/>
      <c r="F31" s="85"/>
    </row>
    <row r="32" spans="2:8" ht="13.5" x14ac:dyDescent="0.2">
      <c r="B32" s="85"/>
      <c r="C32" s="85"/>
      <c r="D32" s="85"/>
      <c r="E32" s="85"/>
      <c r="F32" s="85"/>
    </row>
    <row r="33" spans="2:6" ht="13.5" x14ac:dyDescent="0.2">
      <c r="B33" s="85"/>
      <c r="C33" s="85"/>
      <c r="D33" s="85"/>
      <c r="E33" s="85"/>
      <c r="F33" s="85"/>
    </row>
    <row r="34" spans="2:6" ht="13.5" x14ac:dyDescent="0.2">
      <c r="B34" s="85"/>
      <c r="C34" s="85"/>
      <c r="D34" s="85"/>
      <c r="E34" s="85"/>
      <c r="F34" s="85"/>
    </row>
    <row r="35" spans="2:6" ht="13.5" x14ac:dyDescent="0.2">
      <c r="B35" s="85"/>
      <c r="C35" s="85"/>
      <c r="D35" s="85"/>
      <c r="E35" s="85"/>
      <c r="F35" s="85"/>
    </row>
    <row r="36" spans="2:6" ht="13.5" x14ac:dyDescent="0.2">
      <c r="B36" s="85"/>
      <c r="C36" s="85"/>
      <c r="D36" s="85"/>
      <c r="E36" s="85"/>
      <c r="F36" s="85"/>
    </row>
    <row r="37" spans="2:6" ht="13.5" x14ac:dyDescent="0.2">
      <c r="B37" s="85"/>
      <c r="C37" s="85"/>
      <c r="D37" s="85"/>
      <c r="E37" s="85"/>
      <c r="F37" s="85"/>
    </row>
    <row r="38" spans="2:6" ht="13.5" x14ac:dyDescent="0.2">
      <c r="B38" s="85"/>
      <c r="C38" s="85"/>
      <c r="D38" s="85"/>
      <c r="E38" s="85"/>
      <c r="F38" s="85"/>
    </row>
    <row r="39" spans="2:6" ht="13.5" x14ac:dyDescent="0.2">
      <c r="B39" s="85"/>
      <c r="C39" s="85"/>
      <c r="D39" s="85"/>
      <c r="E39" s="85"/>
      <c r="F39" s="85"/>
    </row>
    <row r="40" spans="2:6" x14ac:dyDescent="0.2">
      <c r="C40" s="158"/>
      <c r="D40" s="89" t="s">
        <v>75</v>
      </c>
      <c r="E40" s="89" t="s">
        <v>76</v>
      </c>
      <c r="F40" s="89" t="s">
        <v>77</v>
      </c>
    </row>
    <row r="41" spans="2:6" x14ac:dyDescent="0.2">
      <c r="C41" s="159"/>
      <c r="D41" s="158"/>
      <c r="E41" s="158"/>
      <c r="F41" s="158" t="s">
        <v>79</v>
      </c>
    </row>
    <row r="42" spans="2:6" x14ac:dyDescent="0.2">
      <c r="C42" s="160"/>
      <c r="D42" s="160"/>
      <c r="E42" s="160"/>
      <c r="F42" s="160"/>
    </row>
    <row r="43" spans="2:6" x14ac:dyDescent="0.2">
      <c r="D43" s="80"/>
      <c r="E43" s="86"/>
    </row>
    <row r="44" spans="2:6" x14ac:dyDescent="0.2">
      <c r="D44" s="82"/>
      <c r="E44" s="83"/>
    </row>
    <row r="45" spans="2:6" x14ac:dyDescent="0.2">
      <c r="D45" s="84"/>
      <c r="E45" s="87"/>
    </row>
  </sheetData>
  <mergeCells count="5">
    <mergeCell ref="C4:F6"/>
    <mergeCell ref="C40:C42"/>
    <mergeCell ref="D41:D42"/>
    <mergeCell ref="E41:E42"/>
    <mergeCell ref="F41:F42"/>
  </mergeCells>
  <dataValidations count="1">
    <dataValidation type="list" allowBlank="1" showInputMessage="1" showErrorMessage="1" sqref="D28">
      <formula1>linea</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Técnica Indicador </vt:lpstr>
      <vt:lpstr>Ficha Técnica de Medición </vt:lpstr>
      <vt:lpstr>soporte medición</vt:lpstr>
      <vt:lpstr>'Ficha Técnica de Medición '!Área_de_impresión</vt:lpstr>
      <vt:lpstr>'Ficha Técnica Indicador '!Área_de_impresión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2019-03-06T13:48:27Z</dcterms:modified>
</cp:coreProperties>
</file>