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acosta\Desktop\Medición IndProcesos II sem 2018\5. Programas\"/>
    </mc:Choice>
  </mc:AlternateContent>
  <bookViews>
    <workbookView xWindow="0" yWindow="0" windowWidth="20490" windowHeight="7755" activeTab="1"/>
  </bookViews>
  <sheets>
    <sheet name="Ficha Técnica Indicador " sheetId="4" r:id="rId1"/>
    <sheet name="Ficha Técnica de Medición " sheetId="12" r:id="rId2"/>
    <sheet name="Soporte Medición" sheetId="14" r:id="rId3"/>
    <sheet name="Hoja1" sheetId="15" r:id="rId4"/>
  </sheets>
  <externalReferences>
    <externalReference r:id="rId5"/>
  </externalReferences>
  <definedNames>
    <definedName name="_xlnm._FilterDatabase" localSheetId="2" hidden="1">'Soporte Medición'!$A$9:$G$138</definedName>
    <definedName name="_xlnm.Print_Area" localSheetId="1">'Ficha Técnica de Medición '!$B$2:$J$59</definedName>
    <definedName name="_xlnm.Print_Area" localSheetId="0">'Ficha Técnica Indicador '!$A$1:$E$15</definedName>
    <definedName name="Estados">[1]Proyectos!$C$101:$C$108</definedName>
    <definedName name="linea">[1]Proyectos!#REF!</definedName>
  </definedNames>
  <calcPr calcId="152511"/>
</workbook>
</file>

<file path=xl/calcChain.xml><?xml version="1.0" encoding="utf-8"?>
<calcChain xmlns="http://schemas.openxmlformats.org/spreadsheetml/2006/main">
  <c r="I9" i="12" l="1"/>
  <c r="D140" i="14" l="1"/>
  <c r="E140" i="14"/>
  <c r="F140" i="14" l="1"/>
  <c r="F28" i="14" l="1"/>
  <c r="F29" i="14"/>
  <c r="F30" i="14"/>
  <c r="F31" i="14"/>
  <c r="F32" i="14"/>
  <c r="F33" i="14"/>
  <c r="F34" i="14"/>
  <c r="F35" i="14"/>
  <c r="F36" i="14"/>
  <c r="F37" i="14"/>
  <c r="F38" i="14"/>
  <c r="F39" i="14"/>
  <c r="F40" i="14"/>
  <c r="F41" i="14"/>
  <c r="F42" i="14"/>
  <c r="F43" i="14"/>
  <c r="F44" i="14"/>
  <c r="F45" i="14"/>
  <c r="F46" i="14"/>
  <c r="F47" i="14"/>
  <c r="F48" i="14"/>
  <c r="F49" i="14"/>
  <c r="F50" i="14"/>
  <c r="F51" i="14"/>
  <c r="F52" i="14"/>
  <c r="F53" i="14"/>
  <c r="F54" i="14"/>
  <c r="F55" i="14"/>
  <c r="F56" i="14"/>
  <c r="F57" i="14"/>
  <c r="F58" i="14"/>
  <c r="F59" i="14"/>
  <c r="F60" i="14"/>
  <c r="F61" i="14"/>
  <c r="F62" i="14"/>
  <c r="F63" i="14"/>
  <c r="F64" i="14"/>
  <c r="F65" i="14"/>
  <c r="F66" i="14"/>
  <c r="F67" i="14"/>
  <c r="F68" i="14"/>
  <c r="F69" i="14"/>
  <c r="F70" i="14"/>
  <c r="F71" i="14"/>
  <c r="F72" i="14"/>
  <c r="F73" i="14"/>
  <c r="F74" i="14"/>
  <c r="F75" i="14"/>
  <c r="F76" i="14"/>
  <c r="F77" i="14"/>
  <c r="F78" i="14"/>
  <c r="F79" i="14"/>
  <c r="F80" i="14"/>
  <c r="F81" i="14"/>
  <c r="F82" i="14"/>
  <c r="F83" i="14"/>
  <c r="F84" i="14"/>
  <c r="F85" i="14"/>
  <c r="F86" i="14"/>
  <c r="F87" i="14"/>
  <c r="F88" i="14"/>
  <c r="F89" i="14"/>
  <c r="F90" i="14"/>
  <c r="F91" i="14"/>
  <c r="F92" i="14"/>
  <c r="F93" i="14"/>
  <c r="F94" i="14"/>
  <c r="F95" i="14"/>
  <c r="F96" i="14"/>
  <c r="F97" i="14"/>
  <c r="F98" i="14"/>
  <c r="F99" i="14"/>
  <c r="F100" i="14"/>
  <c r="F101" i="14"/>
  <c r="F102" i="14"/>
  <c r="F103" i="14"/>
  <c r="F104" i="14"/>
  <c r="F105" i="14"/>
  <c r="F106" i="14"/>
  <c r="F107" i="14"/>
  <c r="F108" i="14"/>
  <c r="F109" i="14"/>
  <c r="F110" i="14"/>
  <c r="F111" i="14"/>
  <c r="F112" i="14"/>
  <c r="F113" i="14"/>
  <c r="F114" i="14"/>
  <c r="F115" i="14"/>
  <c r="F116" i="14"/>
  <c r="F117" i="14"/>
  <c r="F118" i="14"/>
  <c r="F119" i="14"/>
  <c r="F120" i="14"/>
  <c r="F121" i="14"/>
  <c r="F122" i="14"/>
  <c r="F123" i="14"/>
  <c r="F124" i="14"/>
  <c r="F125" i="14"/>
  <c r="F126" i="14"/>
  <c r="F127" i="14"/>
  <c r="F128" i="14"/>
  <c r="F129" i="14"/>
  <c r="F130" i="14"/>
  <c r="F131" i="14"/>
  <c r="F132" i="14"/>
  <c r="F133" i="14"/>
  <c r="F134" i="14"/>
  <c r="F135" i="14"/>
  <c r="F136" i="14"/>
  <c r="F137" i="14"/>
  <c r="F138" i="14"/>
  <c r="F22" i="14"/>
  <c r="F23" i="14"/>
  <c r="F24" i="14"/>
  <c r="F25" i="14"/>
  <c r="F26" i="14"/>
  <c r="F27" i="14"/>
  <c r="F23" i="15" l="1"/>
  <c r="F21" i="15"/>
  <c r="F20" i="15"/>
  <c r="F19" i="15"/>
  <c r="F18" i="15"/>
  <c r="F17" i="15"/>
  <c r="F16" i="15"/>
  <c r="F15" i="15"/>
  <c r="F14" i="15"/>
  <c r="F13" i="15"/>
  <c r="F12" i="15"/>
  <c r="F11" i="15"/>
  <c r="F10" i="15"/>
  <c r="F15" i="14" l="1"/>
  <c r="F16" i="14"/>
  <c r="F17" i="14"/>
  <c r="F18" i="14"/>
  <c r="F19" i="14"/>
  <c r="F20" i="14"/>
  <c r="F21" i="14"/>
  <c r="F11" i="14"/>
  <c r="F12" i="14"/>
  <c r="F13" i="14"/>
  <c r="F14" i="14"/>
  <c r="F10" i="14"/>
  <c r="F9" i="12"/>
  <c r="L33" i="12"/>
  <c r="E33" i="12"/>
  <c r="F33" i="12" s="1"/>
  <c r="L32" i="12"/>
  <c r="E32" i="12"/>
  <c r="F32" i="12"/>
  <c r="L31" i="12"/>
  <c r="E31" i="12"/>
  <c r="F31" i="12"/>
  <c r="L30" i="12"/>
  <c r="E30" i="12"/>
  <c r="F30" i="12"/>
  <c r="L29" i="12"/>
  <c r="E29" i="12"/>
  <c r="F29" i="12"/>
  <c r="L28" i="12"/>
  <c r="E28" i="12"/>
  <c r="F28" i="12"/>
  <c r="L27" i="12"/>
  <c r="E27" i="12"/>
  <c r="F27" i="12"/>
  <c r="L26" i="12"/>
  <c r="E26" i="12"/>
  <c r="F26" i="12"/>
  <c r="L25" i="12"/>
  <c r="E25" i="12"/>
  <c r="F25" i="12"/>
  <c r="L24" i="12"/>
  <c r="E24" i="12"/>
  <c r="F24" i="12"/>
  <c r="L23" i="12"/>
  <c r="E23" i="12"/>
  <c r="F23" i="12"/>
  <c r="L22" i="12"/>
  <c r="E22" i="12"/>
  <c r="F22" i="12"/>
</calcChain>
</file>

<file path=xl/comments1.xml><?xml version="1.0" encoding="utf-8"?>
<comments xmlns="http://schemas.openxmlformats.org/spreadsheetml/2006/main">
  <authors>
    <author>Owner</author>
  </authors>
  <commentList>
    <comment ref="H9" authorId="0" shapeId="0">
      <text>
        <r>
          <rPr>
            <b/>
            <sz val="9"/>
            <color indexed="81"/>
            <rFont val="Tahoma"/>
            <family val="2"/>
          </rPr>
          <t>corresponde al Nivel de referencia de la ficha tecnica del indicador</t>
        </r>
      </text>
    </comment>
    <comment ref="J9" authorId="0" shapeId="0">
      <text>
        <r>
          <rPr>
            <b/>
            <sz val="9"/>
            <color indexed="81"/>
            <rFont val="Tahoma"/>
            <family val="2"/>
          </rPr>
          <t>corresponde a la Períodicidad del Cálculo de la ficha tecnica del indicador</t>
        </r>
      </text>
    </comment>
  </commentList>
</comments>
</file>

<file path=xl/comments2.xml><?xml version="1.0" encoding="utf-8"?>
<comments xmlns="http://schemas.openxmlformats.org/spreadsheetml/2006/main">
  <authors>
    <author>Diana CArolina Diaz Viafara</author>
  </authors>
  <commentList>
    <comment ref="F10" authorId="0" shapeId="0">
      <text>
        <r>
          <rPr>
            <b/>
            <sz val="9"/>
            <color indexed="81"/>
            <rFont val="Tahoma"/>
            <family val="2"/>
          </rPr>
          <t>Diana CArolina Diaz Viafara:</t>
        </r>
        <r>
          <rPr>
            <sz val="9"/>
            <color indexed="81"/>
            <rFont val="Tahoma"/>
            <family val="2"/>
          </rPr>
          <t xml:space="preserve">
Celda Formulada</t>
        </r>
      </text>
    </comment>
    <comment ref="F23" authorId="0" shapeId="0">
      <text>
        <r>
          <rPr>
            <b/>
            <sz val="9"/>
            <color indexed="81"/>
            <rFont val="Tahoma"/>
            <family val="2"/>
          </rPr>
          <t>Diana CArolina Diaz Viafara:</t>
        </r>
        <r>
          <rPr>
            <sz val="9"/>
            <color indexed="81"/>
            <rFont val="Tahoma"/>
            <family val="2"/>
          </rPr>
          <t xml:space="preserve">
Celdas Formuladas</t>
        </r>
      </text>
    </comment>
  </commentList>
</comments>
</file>

<file path=xl/sharedStrings.xml><?xml version="1.0" encoding="utf-8"?>
<sst xmlns="http://schemas.openxmlformats.org/spreadsheetml/2006/main" count="395" uniqueCount="337">
  <si>
    <t>Nombre del indicador</t>
  </si>
  <si>
    <t>Objetivo del indicador</t>
  </si>
  <si>
    <t xml:space="preserve">Escala:            </t>
  </si>
  <si>
    <t>Tipo de Indicador</t>
  </si>
  <si>
    <t>Tendencia</t>
  </si>
  <si>
    <t>Nivel de referencia:</t>
  </si>
  <si>
    <t>Criterio para establecer el nivel de referencia:</t>
  </si>
  <si>
    <t>RESPONSABILIDADES</t>
  </si>
  <si>
    <t>Observaciones:</t>
  </si>
  <si>
    <t>Proceso:</t>
  </si>
  <si>
    <t>Creciente</t>
  </si>
  <si>
    <t>Información del indicador</t>
  </si>
  <si>
    <t>Período reportado</t>
  </si>
  <si>
    <t>Nombre del indicador:</t>
  </si>
  <si>
    <t>Fórmula</t>
  </si>
  <si>
    <t>Meta</t>
  </si>
  <si>
    <t>Resultado del periodo reportado</t>
  </si>
  <si>
    <t>Periodicidad</t>
  </si>
  <si>
    <t xml:space="preserve"> El ideal de la medición es que sea</t>
  </si>
  <si>
    <t>mayor que la meta</t>
  </si>
  <si>
    <t xml:space="preserve">         &lt;&lt;&lt;&lt; seleccionar opción según la tendencia del indicador</t>
  </si>
  <si>
    <t>Mes</t>
  </si>
  <si>
    <t>Medición</t>
  </si>
  <si>
    <t>Enero</t>
  </si>
  <si>
    <t>Febrero</t>
  </si>
  <si>
    <t>Marzo</t>
  </si>
  <si>
    <t>Abril</t>
  </si>
  <si>
    <t>Mayo</t>
  </si>
  <si>
    <t>Junio</t>
  </si>
  <si>
    <t>Julio</t>
  </si>
  <si>
    <t>Agosto</t>
  </si>
  <si>
    <t>Septiembre</t>
  </si>
  <si>
    <t>Octubre</t>
  </si>
  <si>
    <t>Noviembre</t>
  </si>
  <si>
    <t>Diciembre</t>
  </si>
  <si>
    <t>ANALISIS DE DATOS</t>
  </si>
  <si>
    <t>Glosario de términos</t>
  </si>
  <si>
    <t>No hay medición</t>
  </si>
  <si>
    <t>La meta indica que se debe efectuar medición en el periodo, efectue la revisión e indique el motivo por el cual no se registro</t>
  </si>
  <si>
    <t>Verifique si el resultado está en los margenes de tolerancia establecidos en la ficha técnica del indicador.  En caso negativo, indique en el análisis del indicador si es conveniente establecer una acción correctiva</t>
  </si>
  <si>
    <t>Debe indicar las razones por las cuales se presenta la desviación, determinar si está dentro del margen de tolerancia y formular las acciones correctivas necesarias (si aplican) para alcanzar el resultado esperado</t>
  </si>
  <si>
    <t>Debe indicar las causas por las que se presenta la diferencia, elaborar un formato de acciones correctivas y evaluar la necesidad de cambiar la meta establecida y/o modificar el indicador</t>
  </si>
  <si>
    <t>La meta es 0</t>
  </si>
  <si>
    <t>No es posible determinar variación porcentual. Verifique que no haya mediciones programadas para el periodo; en caso de que la meta determinada sea 0, evalue si la desviación es aceptable para el indicador y mencionelo en el análisis</t>
  </si>
  <si>
    <t>La meta es 0, especifique en el ANALISIS DE DATOS el resultado de la medición con respecto a la meta programada</t>
  </si>
  <si>
    <t>Advertencia: No se cumplió la meta esperada para el periodo.</t>
  </si>
  <si>
    <t>Cumple la meta, se recomienda hacer seguimiento para no sobrepasar el límite.</t>
  </si>
  <si>
    <t>Desviación tolerable: el resultado se desvia de la meta esperada hasta en un 7%.</t>
  </si>
  <si>
    <t>Porcentaje</t>
  </si>
  <si>
    <t>Se cumplió con la meta esperada para el periodo.</t>
  </si>
  <si>
    <t xml:space="preserve">Método de Graficación: </t>
  </si>
  <si>
    <t>Responsable del cálculo:</t>
  </si>
  <si>
    <t xml:space="preserve">Fuentes de datos: </t>
  </si>
  <si>
    <t>Períodicidad cálculo:</t>
  </si>
  <si>
    <t>Nivel de desagregación:</t>
  </si>
  <si>
    <t>Responsable del seguimiento y análisis:</t>
  </si>
  <si>
    <t xml:space="preserve">Fórmula:          </t>
  </si>
  <si>
    <t xml:space="preserve">Tendencia Histórica </t>
  </si>
  <si>
    <t>Grafico de Tendencia</t>
  </si>
  <si>
    <t xml:space="preserve">Proceso: </t>
  </si>
  <si>
    <t>Eficiencia</t>
  </si>
  <si>
    <t>Código</t>
  </si>
  <si>
    <t>Versión</t>
  </si>
  <si>
    <t>00</t>
  </si>
  <si>
    <t>Vigencia</t>
  </si>
  <si>
    <t>Programas Fontur</t>
  </si>
  <si>
    <t>Medir porcentualmente el incremento en el número de turistas que visitan los Puntos de Información Turistica</t>
  </si>
  <si>
    <t>fecha inicio de medición</t>
  </si>
  <si>
    <t>Observaciones</t>
  </si>
  <si>
    <t>1) Listado del turistas atendidos durante el periodo de medición</t>
  </si>
  <si>
    <r>
      <t xml:space="preserve">Objetivo del Proceso:  </t>
    </r>
    <r>
      <rPr>
        <sz val="12"/>
        <rFont val="Futura Std Book"/>
        <family val="2"/>
      </rPr>
      <t>Definir la estrategia y actividades necesarias para el desarrollo de los objetivos establecidos para los  Programas Fontur</t>
    </r>
  </si>
  <si>
    <t>Incremento de número de turistas que visitan los Puntos de Información Turistica</t>
  </si>
  <si>
    <t>(Número de turistas atendidos en cierre del periodo evaluado-total de turistas atendidos en inicio del periodo/total de turistas atendidos en inicio del periodo)*100</t>
  </si>
  <si>
    <t>PIT</t>
  </si>
  <si>
    <t>CIUDAD</t>
  </si>
  <si>
    <t>Se debe anexar los soportes de registros de los turistas emitido por el aplicativo.</t>
  </si>
  <si>
    <t>REGISTROS INCIAL TRIMESTRE</t>
  </si>
  <si>
    <t>REGISTROS FINAL TRIMESTRE</t>
  </si>
  <si>
    <t>MEDICIÓN</t>
  </si>
  <si>
    <t>Total</t>
  </si>
  <si>
    <t>VARIACIÓN ATENCIÓN DE TURISTAS EN LOS PIT</t>
  </si>
  <si>
    <t xml:space="preserve">FICHA TECNICA DEL INDICADOR INCREMENTO DE 
NÚMERO DE TURISTAS QUE VISITAN LOS PIT </t>
  </si>
  <si>
    <t>FICHA TECNICA DE MEDICIÓN DEL INDICADOR INCREMENTO DE NÚMERO DE TURISTAS 
QUE VISITAN LOS PUNTOS DE INFORMACIÓN TURÍSTICA</t>
  </si>
  <si>
    <t>Total turistas atendidos en la fecha de inicio de medición:</t>
  </si>
  <si>
    <t xml:space="preserve">F-MPF-09 </t>
  </si>
  <si>
    <t xml:space="preserve">Semetral </t>
  </si>
  <si>
    <r>
      <t>Profesional</t>
    </r>
    <r>
      <rPr>
        <sz val="12"/>
        <color rgb="FFFF0000"/>
        <rFont val="Futura Std Book"/>
        <family val="2"/>
      </rPr>
      <t xml:space="preserve"> I </t>
    </r>
    <r>
      <rPr>
        <sz val="12"/>
        <rFont val="Futura Std Book"/>
        <family val="2"/>
      </rPr>
      <t>de Puntos de Información Turistica</t>
    </r>
  </si>
  <si>
    <t>Gerentre de Promoción y Mercadeo</t>
  </si>
  <si>
    <t>Gerente de Planeación</t>
  </si>
  <si>
    <t>AGUADAS - PARQUE PRINCIPAL</t>
  </si>
  <si>
    <t>ANAPOIMA - CASA DE LA CULTURA</t>
  </si>
  <si>
    <t>AQUITANIA - LAGO DE TOTA</t>
  </si>
  <si>
    <t>ARBOLETES PARQUE PRINCIPAL</t>
  </si>
  <si>
    <t>ARMENIA - CENTRO COMERCIAL PORTAL QUINDÍO</t>
  </si>
  <si>
    <t>ARMENIA - PLAZA DE BOLÍVAR</t>
  </si>
  <si>
    <t>ARMENIA - TERMINAL DE TRANSPORTE</t>
  </si>
  <si>
    <t>BARBOSA - PIT PARQUE LOCOMOTORA</t>
  </si>
  <si>
    <t>BARICHARA - PARQUE SANTA BARBARA</t>
  </si>
  <si>
    <t>BARRANQUILLA - AEROPUERTO ERNESTO CORTISSOZ</t>
  </si>
  <si>
    <t>BARRANQUILLA - TERMINAL DE TRANSPORTES</t>
  </si>
  <si>
    <t>BOGOTÁ - ARTESANIAS DE COLOMBIA</t>
  </si>
  <si>
    <t>BOGOTÁ - CERRO DE MONSERRATE</t>
  </si>
  <si>
    <t>BOGOTÁ - KIOSKO DE LA LUZ</t>
  </si>
  <si>
    <t>BUENAVENTURA - MUELLE TURÍSTICO</t>
  </si>
  <si>
    <t>BUGA - PLAZA BASILICA</t>
  </si>
  <si>
    <t>CALI - Aeropuerto Alfonso Bonilla Aragón</t>
  </si>
  <si>
    <t xml:space="preserve">CALI - CENTRO CULTURAL </t>
  </si>
  <si>
    <t>CALI - CENTRO CULTURAL (ENTRADA PRINCIPAL)</t>
  </si>
  <si>
    <t>CALI - CENTRO DE EVENTOS VALLE DEL PACIFICO</t>
  </si>
  <si>
    <t>CALI - PITS ITINERANTES</t>
  </si>
  <si>
    <t xml:space="preserve">CALI - Plazoleta Jairo Varela </t>
  </si>
  <si>
    <t>CALI - TERMINAL DE TRANSPORTE</t>
  </si>
  <si>
    <t>CARTAGENA - AEROPUERTO RAFAEL NUÑEZ</t>
  </si>
  <si>
    <t>CARTAGENA - BOCAGRANDE</t>
  </si>
  <si>
    <t xml:space="preserve">CARTAGENA - Bodeguita </t>
  </si>
  <si>
    <t>CARTAGENA - PLAZA DE LA PAZ</t>
  </si>
  <si>
    <t>CARTAGENA - PLAZA SAN PEDRO</t>
  </si>
  <si>
    <t>CARTAGENA - SOCIEDAD PORTUARIA</t>
  </si>
  <si>
    <t>CHÍA - PARQUE PRINCIPAL</t>
  </si>
  <si>
    <t>CHINCHINA - PARQUE PRINCIPAL</t>
  </si>
  <si>
    <t>CÍENAGA - PIT LOCAL COLISEO MUNICIPAL</t>
  </si>
  <si>
    <t>COTA - PIT Exterior Parque Principal</t>
  </si>
  <si>
    <t>DUITAMA - PIT LOCAL EDIFICIO ADMINISTRATIVO</t>
  </si>
  <si>
    <t>DUITAMA - PIT LOCAL TERMINAL DE TRANSP</t>
  </si>
  <si>
    <t>EL ESPINAL - PARQUE MITOLOGICO</t>
  </si>
  <si>
    <t>ENVIGADO - CENTRO ARTESANAL CABALLO DE TROYA</t>
  </si>
  <si>
    <t>FILANDIA - PIT PARQUE PRINCIPAL</t>
  </si>
  <si>
    <t>FLORENCIA - PIT Local Parque Principal</t>
  </si>
  <si>
    <t>GIRARDOT - PIT TERMINAL DE TRANSPORTES</t>
  </si>
  <si>
    <t>GIRÓN - CENTRO CULTURAL</t>
  </si>
  <si>
    <t>GUADUAS - CASA DE LA CULTURA</t>
  </si>
  <si>
    <t>GUATAPÉ - CENTRO TURÍSTICO LA PIEDRA</t>
  </si>
  <si>
    <t>HONDA - PLAZA PRINCIPAL</t>
  </si>
  <si>
    <t>HONDA - TERMINAL DE TRANSPORTE</t>
  </si>
  <si>
    <t>IBAGUÉ - TERMINAL DE TRANSPORTE</t>
  </si>
  <si>
    <t xml:space="preserve">Ibagué- Centro Comercial La Estación </t>
  </si>
  <si>
    <t>Inírida - PIT Gobernación Guainía</t>
  </si>
  <si>
    <t>IPIALES - PIT PUENTE DE RUMICHACA</t>
  </si>
  <si>
    <t>JARDIN - PIT LOCAL ALCALDÍA</t>
  </si>
  <si>
    <t>JERICÓ - PLAZA PRINCIPAL</t>
  </si>
  <si>
    <t xml:space="preserve">LA MACARENA - PIT LOCAL AEROPUERTO JAVIER NOREÑA VALENCIA </t>
  </si>
  <si>
    <t>LA VIRGINIA - PARQUE PRINCIPAL</t>
  </si>
  <si>
    <t>LETICIA - AEROPUERTO ALFREDO VÁSQUEZ COBO</t>
  </si>
  <si>
    <t>LORICA - PIT LOCAL ALCALDÍA MUNICIPAL</t>
  </si>
  <si>
    <t>MANIZALES - PARQUE BENJAMIN LÓPEZ</t>
  </si>
  <si>
    <t>MANIZALES - PIT LOCAL GOBERNACIÓN DE CALDAS</t>
  </si>
  <si>
    <t>MANIZALES-TERMINAL DE TRANSPORTE</t>
  </si>
  <si>
    <t>MEDELLÍN -  PLAZA BOTERO</t>
  </si>
  <si>
    <t xml:space="preserve">MEDELLIN - AEROPUERTO ENRIQUE OLAYA HERRERA </t>
  </si>
  <si>
    <t>MEDELLIN - AEROPUERTO JOSÉ MARÍA CORDOBA</t>
  </si>
  <si>
    <t>MEDELLIN - CENTRO DE CONVENCIONES</t>
  </si>
  <si>
    <t>MEDELLIN - PARQUE ARVÍ</t>
  </si>
  <si>
    <t>MEDELLIN - PLAZA DE LAS LUCES</t>
  </si>
  <si>
    <t>MEDELLIN - PUEBLITO PAISA</t>
  </si>
  <si>
    <t>MEDELLIN - TERMINAL DEL NORTE</t>
  </si>
  <si>
    <t>MEDELLIN - TERMINAL DEL SUR</t>
  </si>
  <si>
    <t>MELGAR - MERCACENTRO</t>
  </si>
  <si>
    <t>MELGAR - PIT LOCAL PARQUE PRINCIPAL</t>
  </si>
  <si>
    <t>MESITAS - PARADOR TURÍSTICO DEL MUNICIPIO</t>
  </si>
  <si>
    <t>MITÚ - PIT AEROPUERTO FABIO ALBERTO LEON BENTLEY</t>
  </si>
  <si>
    <t xml:space="preserve">MOCOA-  Putumayo </t>
  </si>
  <si>
    <t>MOMPOX ANTIGUO MERCADO</t>
  </si>
  <si>
    <t>MONGUÍ - ALCALDÍA MUNICIPAL</t>
  </si>
  <si>
    <t>MONTERÍA - AEROPUERTO LOS GARZONES</t>
  </si>
  <si>
    <t>MONTERÍA - TERMINAL DE TRANSPORTE</t>
  </si>
  <si>
    <t>NEIVA - AEROPUERTO BENITO SALAS</t>
  </si>
  <si>
    <t>NEMOCÓN - ENTRADA AL PUEBLO</t>
  </si>
  <si>
    <t>Nuevo PIT</t>
  </si>
  <si>
    <t xml:space="preserve">NUQUÍ- Aeropuerto Reyes Murillo </t>
  </si>
  <si>
    <t xml:space="preserve">PAIPA - LAGO SOCHAGOTA </t>
  </si>
  <si>
    <t>PALMIRA ANTIGUA ESTACIÓN FERROCARRIL</t>
  </si>
  <si>
    <t>PAMPLONA - PIT LOCAL ALCALDÍA</t>
  </si>
  <si>
    <t>PASTO - PLAZA PRINCIPAL</t>
  </si>
  <si>
    <t>PEREIRA - AEROPUERTO MATECAÑA</t>
  </si>
  <si>
    <t>PEREIRA - PIT PORTABLE CENTRO CULTURAL LUCY TEJADA</t>
  </si>
  <si>
    <t>PIT CASA MUSEO TEQUENDAMA</t>
  </si>
  <si>
    <t>PIT La Mesa - Parque Principal</t>
  </si>
  <si>
    <t>PIT Manual Fontur</t>
  </si>
  <si>
    <t xml:space="preserve">PIT Providencia </t>
  </si>
  <si>
    <t>PIT Prueba</t>
  </si>
  <si>
    <t>PIT Socorro Santander</t>
  </si>
  <si>
    <t>Pit_Inicial</t>
  </si>
  <si>
    <t>PITALITO - CAMARA DE COMERCIO</t>
  </si>
  <si>
    <t xml:space="preserve">PITS ITINERANTES GOBERNACIÓN DEL QUINDÍO </t>
  </si>
  <si>
    <t>PLAYA DE BELÉN - PIT LOCAL ALCALDÍA</t>
  </si>
  <si>
    <t>POPAYÁN - CAMARA DE COMERCIO</t>
  </si>
  <si>
    <t>PUERTO CARREÑO - AEROPUERTO GERMÁN OLANO</t>
  </si>
  <si>
    <t>PUERTO NARIÑO - PIT EXTERIOR ALCALDÍA</t>
  </si>
  <si>
    <t>QUIBDÓ - AEROPUERTO EL CARAÑO</t>
  </si>
  <si>
    <t>RIOHACHA - PASEO PEATONAL EL CAMELLÓN</t>
  </si>
  <si>
    <t>SALAMINA - CASA DE LA CULTURA</t>
  </si>
  <si>
    <t>SALENTO - PIT PARQUE PRINCIPAL</t>
  </si>
  <si>
    <t>SAN AGUSTÍN - ALCALDÍA MUNICIPAL</t>
  </si>
  <si>
    <t>SAN ANDRÉS ISLA - AEROPUERTO GUSTAVO ROJAS PINILLA</t>
  </si>
  <si>
    <t>SAN ANDRÉS ISLA - SPRATT BAY</t>
  </si>
  <si>
    <t>San Gil - PIT Parque El Gallineral</t>
  </si>
  <si>
    <t>SAN JUAN NEPOMUCENO - PIT PARQUE PRINCIPAL</t>
  </si>
  <si>
    <t>SANTA FE DE ANTIOQUIA - PIT LOCAL PARQUE PRINCIPAL</t>
  </si>
  <si>
    <t>SANTA MARTA - MUSEO ETNOGRAFICO</t>
  </si>
  <si>
    <t>SANTA MARTA - PIT PUERTO</t>
  </si>
  <si>
    <t>SANTA MARTA - TERMINAL DE TRANSPORTE</t>
  </si>
  <si>
    <t>SANTA ROSA DE CABAL - CÁMARA DE COMERCIO</t>
  </si>
  <si>
    <t>SANTIAGO DE TOLÚ - parque tolcemento</t>
  </si>
  <si>
    <t>SINCELEJO - PLAZA DE MAJAGUAL</t>
  </si>
  <si>
    <t>SOACHA - PIT SALTO DEL TEQUENDAMA</t>
  </si>
  <si>
    <t>SOPÓ - PIT EXTERIOR PARQUE PRINCIPAL</t>
  </si>
  <si>
    <t>SUESCA - VÍA DE LAS TRES ESQUINAS</t>
  </si>
  <si>
    <t>TABIO - PARQUE PRINCIPAL</t>
  </si>
  <si>
    <t>TUNJA - CASA DE LA CULTURA</t>
  </si>
  <si>
    <t>TURBACO - PLAZA PRINCIPAL</t>
  </si>
  <si>
    <t xml:space="preserve">UBATÉ - PIT PARQUE PRINCIPAL </t>
  </si>
  <si>
    <t>VALLEDUPAR - TERMINAL DE TRANSPORTE</t>
  </si>
  <si>
    <t>VENTAQUEMADA - PUENTE DE BOYACÁ</t>
  </si>
  <si>
    <t>VILLA DE LEYVA - CASA DE LA ALCALDÍA</t>
  </si>
  <si>
    <t>VILLETA - PIT EXTERIOR PARQUE PRINCIPAL</t>
  </si>
  <si>
    <t>YOPAL - AEROPUERTO</t>
  </si>
  <si>
    <t>YOPAL - PIT LOCAL ALCALDÍA</t>
  </si>
  <si>
    <t>ZIPAQUIRÁ - ESTACIÓN DEL TREN</t>
  </si>
  <si>
    <t>AGUADAS</t>
  </si>
  <si>
    <t>ANAPOIMA</t>
  </si>
  <si>
    <t>LAGO DE TOTA</t>
  </si>
  <si>
    <t>ARBOLETES</t>
  </si>
  <si>
    <t>ARMENIA</t>
  </si>
  <si>
    <t>BARBOSA</t>
  </si>
  <si>
    <t>BARICHARA</t>
  </si>
  <si>
    <t>BARRANQUILLA</t>
  </si>
  <si>
    <t>BOGOTÁ</t>
  </si>
  <si>
    <t>BUENAVENTURA</t>
  </si>
  <si>
    <t>BUGA</t>
  </si>
  <si>
    <t>CALI</t>
  </si>
  <si>
    <t>CARTAGENA</t>
  </si>
  <si>
    <t>CHÍA</t>
  </si>
  <si>
    <t>CHINCHINA</t>
  </si>
  <si>
    <t>CÍENAGA</t>
  </si>
  <si>
    <t>COTA</t>
  </si>
  <si>
    <t>DUITAMA</t>
  </si>
  <si>
    <t>EL ESPINAL</t>
  </si>
  <si>
    <t>ENVIGADO</t>
  </si>
  <si>
    <t>FILANDIA</t>
  </si>
  <si>
    <t>FLORENCIA</t>
  </si>
  <si>
    <t>GIRARDOT</t>
  </si>
  <si>
    <t>GIRÓN</t>
  </si>
  <si>
    <t>GUADUAS</t>
  </si>
  <si>
    <t>GUATAPÉ</t>
  </si>
  <si>
    <t>HONDA</t>
  </si>
  <si>
    <t>IBAGUÉ</t>
  </si>
  <si>
    <t>Ibagué</t>
  </si>
  <si>
    <t>Inírida</t>
  </si>
  <si>
    <t>IPIALES</t>
  </si>
  <si>
    <t>JARDIN</t>
  </si>
  <si>
    <t>JERICÓ</t>
  </si>
  <si>
    <t>LA MACARENA</t>
  </si>
  <si>
    <t>LA VIRGINIA</t>
  </si>
  <si>
    <t>LETICIA</t>
  </si>
  <si>
    <t>LORICA</t>
  </si>
  <si>
    <t>MANIZALES</t>
  </si>
  <si>
    <t>MEDELLÍN</t>
  </si>
  <si>
    <t>MEDELLIN</t>
  </si>
  <si>
    <t>MELGAR</t>
  </si>
  <si>
    <t>MESITAS</t>
  </si>
  <si>
    <t>MITÚ</t>
  </si>
  <si>
    <t>MOCOA</t>
  </si>
  <si>
    <t>MOMPOX</t>
  </si>
  <si>
    <t>MONGUÍ</t>
  </si>
  <si>
    <t>MONTERÍA</t>
  </si>
  <si>
    <t>NEIVA</t>
  </si>
  <si>
    <t>NEMOCÓN</t>
  </si>
  <si>
    <t>Nuevo</t>
  </si>
  <si>
    <t>NUQUÍ</t>
  </si>
  <si>
    <t>PAIPA</t>
  </si>
  <si>
    <t>PALMIRA</t>
  </si>
  <si>
    <t>PAMPLONA</t>
  </si>
  <si>
    <t>PASTO</t>
  </si>
  <si>
    <t>PEREIRA</t>
  </si>
  <si>
    <t>PIT La Mesa</t>
  </si>
  <si>
    <t>Pit</t>
  </si>
  <si>
    <t>PITALITO</t>
  </si>
  <si>
    <t>PITS</t>
  </si>
  <si>
    <t>PLAYA DE BELÉN</t>
  </si>
  <si>
    <t>POPAYÁN</t>
  </si>
  <si>
    <t>PUERTO CARREÑO</t>
  </si>
  <si>
    <t>PUERTO NARIÑO</t>
  </si>
  <si>
    <t>QUIBDÓ</t>
  </si>
  <si>
    <t>RIOHACHA</t>
  </si>
  <si>
    <t>SALAMINA</t>
  </si>
  <si>
    <t>SALENTO</t>
  </si>
  <si>
    <t>SAN AGUSTÍN</t>
  </si>
  <si>
    <t>SAN ANDRÉS ISLA</t>
  </si>
  <si>
    <t>San Gil</t>
  </si>
  <si>
    <t>SAN JUAN NEPOMUCENO</t>
  </si>
  <si>
    <t>SANTA FE DE ANTIOQUIA</t>
  </si>
  <si>
    <t>SANTA MARTA</t>
  </si>
  <si>
    <t>SANTA ROSA DE CABAL</t>
  </si>
  <si>
    <t>SANTIAGO DE TOLÚ</t>
  </si>
  <si>
    <t>SINCELEJO</t>
  </si>
  <si>
    <t>SOACHA</t>
  </si>
  <si>
    <t>SOPÓ</t>
  </si>
  <si>
    <t>SUESCA</t>
  </si>
  <si>
    <t>TABIO</t>
  </si>
  <si>
    <t>TUNJA</t>
  </si>
  <si>
    <t>TURBACO</t>
  </si>
  <si>
    <t>UBATÉ</t>
  </si>
  <si>
    <t>VALLEDUPAR</t>
  </si>
  <si>
    <t>VENTAQUEMADA</t>
  </si>
  <si>
    <t>VILLA DE LEYVA</t>
  </si>
  <si>
    <t>VILLETA</t>
  </si>
  <si>
    <t>YOPAL</t>
  </si>
  <si>
    <t>ZIPAQUIRÁ</t>
  </si>
  <si>
    <t>REGISTROS INCIAL 2017</t>
  </si>
  <si>
    <t>REGISTROS FINAL 2018</t>
  </si>
  <si>
    <t>Enero de 2017</t>
  </si>
  <si>
    <t>TOTAL  129 PIT</t>
  </si>
  <si>
    <t>Enero a diciebre de 2018</t>
  </si>
  <si>
    <t>Fecha de cierre PIT:</t>
  </si>
  <si>
    <t>Fecha de cierre PIT: El pit lleva mas de dos años cerrado debido a problemas en la estructura fisica.</t>
  </si>
  <si>
    <t>Fecha de cierre PIT: El PIT se duplico con el PIT CENTRO CULTURAL. Este PIT no existe.</t>
  </si>
  <si>
    <t>Fecha de cierre PIT: el PIT se cerro y liquido desde el año 2015.</t>
  </si>
  <si>
    <t>Fecha de cierre PIT:  el PIT se cerro y liquido desde el año 2017.</t>
  </si>
  <si>
    <t>Fecha de cierre PIT: El PIT esta cerrada desde Noviembre del 2017 y esta para retiro de la RED.</t>
  </si>
  <si>
    <t xml:space="preserve">Fecha de cierre PIT: El PIT se traslado desde el año 2016 para la Bodeguita. </t>
  </si>
  <si>
    <t>Fecha de cierre PIT: Este PIT nunca ha estado en la Red se le creo usuario pero no tiene convenio ni ha funcionado en la Red.</t>
  </si>
  <si>
    <t>Fecha de cierre PIT: Se cerro desde el año 2016.</t>
  </si>
  <si>
    <t>Fecha de cierre PIT:Se cerro desde el mes de abril del 2018</t>
  </si>
  <si>
    <t>Fecha de cierre PIT: Este PIT se inaguro en el mes de ENERO del 2019. No tiene registros del 2017 y 2018.</t>
  </si>
  <si>
    <t>Fecha de cierre PIT: El PIT se cerro desde finales del 2016.</t>
  </si>
  <si>
    <t xml:space="preserve">Fecha de cierre PIT: Este fue una pruena de creación de usuario. </t>
  </si>
  <si>
    <t>Fecha de cierre PIT: El PIT no se encuentra creado con convenio. No existe.</t>
  </si>
  <si>
    <t>Fecha de cierre PIT: PIT duplicado con el PIT de Soacha.</t>
  </si>
  <si>
    <t>Fecha de cierre PIT: El PIT esat cerrado desde el año 2017 y en proceso de liquidación del convenio.</t>
  </si>
  <si>
    <t>Fecha de cierre PIT: Los PIT se cerraon desde el año 2017 y estan en proceso de traslado.</t>
  </si>
  <si>
    <t>Fecha de cierre PIT: El PIT se traslado para San Jacinto por solcitud de Barranquilla, desde el 2017 se cerro. No se hizo convenio.</t>
  </si>
  <si>
    <t>Fecha de cierre PIT: El pit se cerro desde l año 2016.</t>
  </si>
  <si>
    <t>Fecha de cierre PIT: El PIT se cerro desde el año 2014.</t>
  </si>
  <si>
    <t>Fecha de cierre PIT: El PIT se cerro desde el año 2016.</t>
  </si>
  <si>
    <t>Fecha de cierre PIT: El PIT nunca se habilito, no tiene convenio ni se instalo.</t>
  </si>
  <si>
    <t>Fecha de cierre PIT: Fue una prueba de PIT pero no funciono.</t>
  </si>
  <si>
    <t>Semestral</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</si>
</sst>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 #,##0.00_-;_-* &quot;-&quot;??_-;_-@_-"/>
    <numFmt numFmtId="164" formatCode="#,##0.00\ &quot;€&quot;;\-#,##0.00\ &quot;€&quot;"/>
    <numFmt numFmtId="165" formatCode="_-* #,##0.00\ _€_-;\-* #,##0.00\ _€_-;_-* &quot;-&quot;??\ _€_-;_-@_-"/>
    <numFmt numFmtId="166" formatCode="_ * #,##0.00_ ;_ * \-#,##0.00_ ;_ * &quot;-&quot;??_ ;_ @_ "/>
    <numFmt numFmtId="167" formatCode="_ * #,##0.0_ ;_ * \-#,##0.0_ ;_ * &quot;-&quot;??_ ;_ @_ "/>
    <numFmt numFmtId="168" formatCode="_ * #,##0.0000_ ;_ * \-#,##0.0000_ ;_ * &quot;-&quot;??_ ;_ @_ "/>
    <numFmt numFmtId="169" formatCode="_-* #,##0.0000\ _€_-;\-* #,##0.0000\ _€_-;_-* &quot;-&quot;??\ _€_-;_-@_-"/>
  </numFmts>
  <fonts count="34" x14ac:knownFonts="1">
    <font>
      <sz val="10"/>
      <name val="Arial"/>
    </font>
    <font>
      <sz val="11"/>
      <color theme="1"/>
      <name val="Calibri"/>
      <family val="2"/>
      <scheme val="minor"/>
    </font>
    <font>
      <sz val="10"/>
      <name val="Arial"/>
      <family val="2"/>
    </font>
    <font>
      <sz val="10"/>
      <name val="Arial"/>
      <family val="2"/>
    </font>
    <font>
      <b/>
      <sz val="9"/>
      <color indexed="81"/>
      <name val="Tahoma"/>
      <family val="2"/>
    </font>
    <font>
      <sz val="12"/>
      <color theme="1"/>
      <name val="Futura Std Book"/>
      <family val="2"/>
    </font>
    <font>
      <b/>
      <sz val="12"/>
      <name val="Futura Std Book"/>
      <family val="2"/>
    </font>
    <font>
      <sz val="12"/>
      <name val="Futura Std Book"/>
      <family val="2"/>
    </font>
    <font>
      <b/>
      <i/>
      <sz val="12"/>
      <name val="Futura Std Book"/>
      <family val="2"/>
    </font>
    <font>
      <i/>
      <sz val="10"/>
      <name val="Futura Std Book"/>
      <family val="2"/>
    </font>
    <font>
      <i/>
      <sz val="14"/>
      <name val="Futura Std Book"/>
      <family val="2"/>
    </font>
    <font>
      <b/>
      <i/>
      <sz val="22"/>
      <name val="Futura Std Book"/>
      <family val="2"/>
    </font>
    <font>
      <sz val="14"/>
      <name val="Futura Std Book"/>
      <family val="2"/>
    </font>
    <font>
      <b/>
      <sz val="11"/>
      <name val="Futura Std Book"/>
      <family val="2"/>
    </font>
    <font>
      <sz val="11"/>
      <name val="Futura Std Book"/>
      <family val="2"/>
    </font>
    <font>
      <sz val="10"/>
      <color indexed="12"/>
      <name val="Futura Std Book"/>
      <family val="2"/>
    </font>
    <font>
      <b/>
      <i/>
      <sz val="11"/>
      <name val="Futura Std Book"/>
      <family val="2"/>
    </font>
    <font>
      <sz val="10"/>
      <name val="Futura Std Book"/>
      <family val="2"/>
    </font>
    <font>
      <i/>
      <sz val="12"/>
      <name val="Futura Std Book"/>
      <family val="2"/>
    </font>
    <font>
      <b/>
      <i/>
      <sz val="12"/>
      <color indexed="10"/>
      <name val="Futura Std Book"/>
      <family val="2"/>
    </font>
    <font>
      <sz val="12"/>
      <color indexed="12"/>
      <name val="Futura Std Book"/>
      <family val="2"/>
    </font>
    <font>
      <i/>
      <sz val="11"/>
      <name val="Futura Std Book"/>
      <family val="2"/>
    </font>
    <font>
      <sz val="16"/>
      <name val="Futura Std Book"/>
      <family val="2"/>
    </font>
    <font>
      <i/>
      <sz val="14"/>
      <color indexed="12"/>
      <name val="Futura Std Book"/>
      <family val="2"/>
    </font>
    <font>
      <sz val="11"/>
      <color theme="1"/>
      <name val="Futura Std Book"/>
      <family val="2"/>
    </font>
    <font>
      <sz val="10"/>
      <color theme="1"/>
      <name val="Futura Std Book"/>
      <family val="2"/>
    </font>
    <font>
      <b/>
      <sz val="14"/>
      <color theme="1"/>
      <name val="Futura Std Book"/>
      <family val="2"/>
    </font>
    <font>
      <sz val="10"/>
      <color rgb="FFA21984"/>
      <name val="Futura Std Book"/>
      <family val="2"/>
    </font>
    <font>
      <sz val="9"/>
      <color indexed="81"/>
      <name val="Tahoma"/>
      <family val="2"/>
    </font>
    <font>
      <sz val="12"/>
      <color rgb="FFFF0000"/>
      <name val="Futura Std Book"/>
      <family val="2"/>
    </font>
    <font>
      <sz val="10"/>
      <name val="Arial"/>
      <family val="2"/>
    </font>
    <font>
      <sz val="10"/>
      <color rgb="FFFF0000"/>
      <name val="Arial"/>
      <family val="2"/>
    </font>
    <font>
      <b/>
      <sz val="11"/>
      <color theme="1"/>
      <name val="Futura Std Book"/>
      <family val="2"/>
    </font>
    <font>
      <b/>
      <sz val="10"/>
      <color theme="0"/>
      <name val="Futura Std Book"/>
      <family val="2"/>
    </font>
  </fonts>
  <fills count="10">
    <fill>
      <patternFill patternType="none"/>
    </fill>
    <fill>
      <patternFill patternType="gray125"/>
    </fill>
    <fill>
      <patternFill patternType="solid">
        <fgColor theme="0"/>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s>
  <cellStyleXfs count="10">
    <xf numFmtId="0" fontId="0" fillId="0" borderId="0"/>
    <xf numFmtId="43" fontId="3" fillId="0" borderId="0" applyFont="0" applyFill="0" applyBorder="0" applyAlignment="0" applyProtection="0"/>
    <xf numFmtId="0" fontId="2" fillId="0" borderId="0" applyFont="0" applyFill="0" applyBorder="0" applyAlignment="0" applyProtection="0"/>
    <xf numFmtId="164" fontId="2" fillId="0" borderId="0" applyFont="0" applyFill="0" applyBorder="0" applyAlignment="0" applyProtection="0"/>
    <xf numFmtId="0" fontId="2" fillId="0" borderId="0"/>
    <xf numFmtId="0" fontId="1" fillId="0" borderId="0"/>
    <xf numFmtId="166" fontId="2" fillId="0" borderId="0" applyFont="0" applyFill="0" applyBorder="0" applyAlignment="0" applyProtection="0"/>
    <xf numFmtId="165" fontId="2" fillId="0" borderId="0" applyFont="0" applyFill="0" applyBorder="0" applyAlignment="0" applyProtection="0"/>
    <xf numFmtId="9" fontId="2" fillId="0" borderId="0" applyFont="0" applyFill="0" applyBorder="0" applyAlignment="0" applyProtection="0"/>
    <xf numFmtId="9" fontId="30" fillId="0" borderId="0" applyFont="0" applyFill="0" applyBorder="0" applyAlignment="0" applyProtection="0"/>
  </cellStyleXfs>
  <cellXfs count="165">
    <xf numFmtId="0" fontId="0" fillId="0" borderId="0" xfId="0"/>
    <xf numFmtId="0" fontId="5" fillId="0" borderId="0" xfId="5" applyFont="1"/>
    <xf numFmtId="0" fontId="7" fillId="0" borderId="0" xfId="5" applyFont="1"/>
    <xf numFmtId="0" fontId="8" fillId="0" borderId="0" xfId="5" applyFont="1" applyFill="1" applyBorder="1" applyAlignment="1">
      <alignment horizontal="center" vertical="center" wrapText="1"/>
    </xf>
    <xf numFmtId="0" fontId="5" fillId="0" borderId="0" xfId="5" applyFont="1" applyBorder="1"/>
    <xf numFmtId="0" fontId="7" fillId="0" borderId="0" xfId="5" applyFont="1" applyAlignment="1">
      <alignment vertical="center"/>
    </xf>
    <xf numFmtId="0" fontId="6" fillId="0" borderId="1" xfId="5" applyFont="1" applyFill="1" applyBorder="1" applyAlignment="1">
      <alignment horizontal="left" vertical="center" wrapText="1"/>
    </xf>
    <xf numFmtId="0" fontId="5" fillId="0" borderId="0" xfId="5" applyFont="1" applyAlignment="1">
      <alignment vertical="center"/>
    </xf>
    <xf numFmtId="0" fontId="7" fillId="0" borderId="1" xfId="5" applyFont="1" applyFill="1" applyBorder="1" applyAlignment="1">
      <alignment horizontal="justify" vertical="justify" wrapText="1"/>
    </xf>
    <xf numFmtId="0" fontId="7" fillId="0" borderId="1" xfId="5" applyFont="1" applyFill="1" applyBorder="1" applyAlignment="1">
      <alignment horizontal="left" vertical="center" wrapText="1"/>
    </xf>
    <xf numFmtId="0" fontId="7" fillId="2" borderId="1" xfId="5" applyFont="1" applyFill="1" applyBorder="1" applyAlignment="1">
      <alignment horizontal="justify" vertical="top" wrapText="1"/>
    </xf>
    <xf numFmtId="0" fontId="6" fillId="2" borderId="1" xfId="5" applyFont="1" applyFill="1" applyBorder="1" applyAlignment="1">
      <alignment horizontal="left" vertical="center" wrapText="1"/>
    </xf>
    <xf numFmtId="0" fontId="5" fillId="2" borderId="0" xfId="5" applyFont="1" applyFill="1" applyAlignment="1">
      <alignment vertical="center"/>
    </xf>
    <xf numFmtId="0" fontId="9" fillId="0" borderId="0" xfId="4" applyFont="1" applyAlignment="1" applyProtection="1">
      <protection hidden="1"/>
    </xf>
    <xf numFmtId="0" fontId="10" fillId="0" borderId="0" xfId="4" applyFont="1" applyAlignment="1"/>
    <xf numFmtId="0" fontId="10" fillId="0" borderId="0" xfId="4" applyFont="1" applyAlignment="1" applyProtection="1">
      <protection hidden="1"/>
    </xf>
    <xf numFmtId="0" fontId="9" fillId="0" borderId="0" xfId="4" applyFont="1" applyAlignment="1"/>
    <xf numFmtId="0" fontId="7" fillId="0" borderId="0" xfId="4" applyFont="1" applyBorder="1" applyAlignment="1" applyProtection="1">
      <alignment horizontal="left"/>
      <protection locked="0"/>
    </xf>
    <xf numFmtId="0" fontId="12" fillId="0" borderId="0" xfId="4" applyFont="1" applyBorder="1" applyAlignment="1" applyProtection="1">
      <alignment horizontal="left"/>
      <protection locked="0"/>
    </xf>
    <xf numFmtId="0" fontId="15" fillId="6" borderId="26" xfId="4" applyFont="1" applyFill="1" applyBorder="1" applyAlignment="1" applyProtection="1">
      <alignment vertical="center" wrapText="1"/>
      <protection locked="0"/>
    </xf>
    <xf numFmtId="0" fontId="16" fillId="0" borderId="0" xfId="4" applyFont="1" applyAlignment="1" applyProtection="1">
      <alignment horizontal="center" vertical="center" wrapText="1"/>
      <protection hidden="1"/>
    </xf>
    <xf numFmtId="0" fontId="16" fillId="0" borderId="0" xfId="4" applyFont="1" applyAlignment="1" applyProtection="1">
      <protection hidden="1"/>
    </xf>
    <xf numFmtId="0" fontId="16" fillId="0" borderId="0" xfId="4" applyFont="1" applyAlignment="1">
      <alignment horizontal="center" vertical="center" wrapText="1"/>
    </xf>
    <xf numFmtId="0" fontId="16" fillId="0" borderId="0" xfId="4" applyFont="1" applyProtection="1">
      <protection hidden="1"/>
    </xf>
    <xf numFmtId="0" fontId="16" fillId="0" borderId="0" xfId="4" applyFont="1"/>
    <xf numFmtId="0" fontId="13" fillId="0" borderId="1" xfId="4" applyFont="1" applyFill="1" applyBorder="1" applyAlignment="1" applyProtection="1">
      <alignment horizontal="center" vertical="top" wrapText="1"/>
      <protection locked="0"/>
    </xf>
    <xf numFmtId="0" fontId="17" fillId="0" borderId="1" xfId="4" applyFont="1" applyFill="1" applyBorder="1" applyAlignment="1" applyProtection="1">
      <alignment horizontal="center" vertical="top" wrapText="1"/>
      <protection locked="0"/>
    </xf>
    <xf numFmtId="0" fontId="9" fillId="0" borderId="0" xfId="4" applyFont="1" applyProtection="1">
      <protection hidden="1"/>
    </xf>
    <xf numFmtId="0" fontId="9" fillId="0" borderId="0" xfId="4" applyFont="1"/>
    <xf numFmtId="0" fontId="9" fillId="0" borderId="10" xfId="4" applyFont="1" applyBorder="1" applyProtection="1">
      <protection locked="0"/>
    </xf>
    <xf numFmtId="0" fontId="9" fillId="0" borderId="11" xfId="4" applyFont="1" applyBorder="1" applyProtection="1">
      <protection locked="0"/>
    </xf>
    <xf numFmtId="0" fontId="9" fillId="0" borderId="12" xfId="4" applyFont="1" applyBorder="1" applyProtection="1">
      <protection locked="0"/>
    </xf>
    <xf numFmtId="0" fontId="9" fillId="0" borderId="16" xfId="4" applyFont="1" applyBorder="1" applyProtection="1">
      <protection locked="0"/>
    </xf>
    <xf numFmtId="0" fontId="9" fillId="0" borderId="0" xfId="4" applyFont="1" applyBorder="1" applyProtection="1">
      <protection locked="0"/>
    </xf>
    <xf numFmtId="0" fontId="9" fillId="0" borderId="17" xfId="4" applyFont="1" applyBorder="1" applyProtection="1">
      <protection locked="0"/>
    </xf>
    <xf numFmtId="0" fontId="10" fillId="0" borderId="0" xfId="4" applyFont="1" applyProtection="1">
      <protection hidden="1"/>
    </xf>
    <xf numFmtId="0" fontId="18" fillId="0" borderId="5" xfId="4" applyFont="1" applyBorder="1" applyProtection="1">
      <protection locked="0"/>
    </xf>
    <xf numFmtId="0" fontId="18" fillId="0" borderId="0" xfId="4" applyFont="1" applyBorder="1" applyProtection="1">
      <protection locked="0"/>
    </xf>
    <xf numFmtId="0" fontId="19" fillId="0" borderId="0" xfId="4" applyFont="1" applyBorder="1" applyProtection="1">
      <protection locked="0"/>
    </xf>
    <xf numFmtId="0" fontId="18" fillId="0" borderId="16" xfId="4" applyFont="1" applyBorder="1" applyAlignment="1" applyProtection="1">
      <alignment horizontal="right"/>
      <protection locked="0"/>
    </xf>
    <xf numFmtId="0" fontId="18" fillId="0" borderId="0" xfId="4" applyFont="1" applyBorder="1" applyAlignment="1" applyProtection="1">
      <alignment horizontal="right"/>
      <protection locked="0"/>
    </xf>
    <xf numFmtId="0" fontId="6" fillId="0" borderId="20" xfId="4" applyFont="1" applyBorder="1" applyAlignment="1" applyProtection="1">
      <alignment horizontal="left"/>
      <protection locked="0"/>
    </xf>
    <xf numFmtId="0" fontId="6" fillId="0" borderId="21" xfId="4" applyFont="1" applyBorder="1" applyAlignment="1" applyProtection="1">
      <alignment horizontal="center"/>
      <protection locked="0"/>
    </xf>
    <xf numFmtId="0" fontId="6" fillId="0" borderId="22" xfId="4" applyFont="1" applyBorder="1" applyAlignment="1" applyProtection="1">
      <alignment horizontal="center"/>
      <protection locked="0"/>
    </xf>
    <xf numFmtId="0" fontId="17" fillId="0" borderId="0" xfId="4" applyFont="1" applyBorder="1" applyAlignment="1" applyProtection="1">
      <alignment horizontal="center"/>
      <protection locked="0"/>
    </xf>
    <xf numFmtId="0" fontId="7" fillId="0" borderId="23" xfId="4" applyFont="1" applyBorder="1" applyAlignment="1" applyProtection="1">
      <alignment horizontal="left" vertical="justify"/>
      <protection locked="0"/>
    </xf>
    <xf numFmtId="0" fontId="7" fillId="0" borderId="16" xfId="6" applyNumberFormat="1" applyFont="1" applyBorder="1" applyAlignment="1" applyProtection="1">
      <alignment horizontal="center"/>
      <protection locked="0"/>
    </xf>
    <xf numFmtId="9" fontId="14" fillId="0" borderId="16" xfId="8" applyFont="1" applyBorder="1" applyAlignment="1" applyProtection="1">
      <alignment horizontal="left"/>
    </xf>
    <xf numFmtId="165" fontId="14" fillId="0" borderId="0" xfId="7" applyFont="1" applyBorder="1" applyAlignment="1" applyProtection="1">
      <alignment horizontal="left"/>
      <protection locked="0"/>
    </xf>
    <xf numFmtId="9" fontId="14" fillId="0" borderId="0" xfId="8" applyFont="1" applyBorder="1" applyAlignment="1" applyProtection="1">
      <alignment horizontal="left"/>
      <protection locked="0"/>
    </xf>
    <xf numFmtId="9" fontId="14" fillId="0" borderId="17" xfId="8" applyFont="1" applyBorder="1" applyAlignment="1" applyProtection="1">
      <alignment horizontal="left"/>
      <protection locked="0"/>
    </xf>
    <xf numFmtId="0" fontId="21" fillId="0" borderId="0" xfId="4" applyFont="1" applyProtection="1">
      <protection hidden="1"/>
    </xf>
    <xf numFmtId="169" fontId="10" fillId="0" borderId="0" xfId="7" applyNumberFormat="1" applyFont="1" applyProtection="1">
      <protection hidden="1"/>
    </xf>
    <xf numFmtId="168" fontId="7" fillId="0" borderId="16" xfId="6" applyNumberFormat="1" applyFont="1" applyBorder="1" applyAlignment="1" applyProtection="1">
      <alignment horizontal="center"/>
      <protection locked="0"/>
    </xf>
    <xf numFmtId="0" fontId="7" fillId="0" borderId="25" xfId="4" applyFont="1" applyBorder="1" applyAlignment="1" applyProtection="1">
      <alignment horizontal="left" vertical="justify"/>
      <protection locked="0"/>
    </xf>
    <xf numFmtId="0" fontId="7" fillId="0" borderId="16" xfId="4" applyFont="1" applyBorder="1" applyAlignment="1" applyProtection="1">
      <alignment horizontal="left" vertical="justify"/>
      <protection locked="0"/>
    </xf>
    <xf numFmtId="167" fontId="20" fillId="0" borderId="0" xfId="6" applyNumberFormat="1" applyFont="1" applyBorder="1" applyAlignment="1" applyProtection="1">
      <alignment horizontal="center"/>
      <protection locked="0"/>
    </xf>
    <xf numFmtId="168" fontId="7" fillId="0" borderId="0" xfId="6" applyNumberFormat="1" applyFont="1" applyBorder="1" applyAlignment="1" applyProtection="1">
      <alignment horizontal="center"/>
      <protection locked="0"/>
    </xf>
    <xf numFmtId="9" fontId="14" fillId="0" borderId="0" xfId="8" applyFont="1" applyBorder="1" applyAlignment="1" applyProtection="1">
      <alignment horizontal="left"/>
    </xf>
    <xf numFmtId="0" fontId="7" fillId="0" borderId="16" xfId="4" applyFont="1" applyBorder="1" applyAlignment="1" applyProtection="1">
      <alignment horizontal="center" vertical="justify"/>
      <protection locked="0"/>
    </xf>
    <xf numFmtId="0" fontId="6" fillId="0" borderId="16" xfId="4" applyFont="1" applyBorder="1" applyAlignment="1" applyProtection="1">
      <alignment vertical="top" wrapText="1"/>
      <protection locked="0"/>
    </xf>
    <xf numFmtId="0" fontId="23" fillId="0" borderId="0" xfId="4" applyFont="1" applyBorder="1" applyAlignment="1" applyProtection="1">
      <alignment vertical="top" wrapText="1"/>
      <protection locked="0"/>
    </xf>
    <xf numFmtId="0" fontId="23" fillId="0" borderId="17" xfId="4" applyFont="1" applyBorder="1" applyAlignment="1" applyProtection="1">
      <alignment vertical="top" wrapText="1"/>
      <protection locked="0"/>
    </xf>
    <xf numFmtId="0" fontId="7" fillId="0" borderId="16" xfId="4" applyFont="1" applyBorder="1" applyAlignment="1" applyProtection="1">
      <alignment vertical="center" wrapText="1"/>
    </xf>
    <xf numFmtId="0" fontId="7" fillId="3" borderId="16" xfId="4" applyFont="1" applyFill="1" applyBorder="1" applyAlignment="1" applyProtection="1">
      <alignment vertical="center"/>
    </xf>
    <xf numFmtId="0" fontId="7" fillId="4" borderId="16" xfId="4" applyFont="1" applyFill="1" applyBorder="1" applyAlignment="1" applyProtection="1">
      <alignment vertical="center"/>
    </xf>
    <xf numFmtId="0" fontId="7" fillId="5" borderId="16" xfId="4" applyFont="1" applyFill="1" applyBorder="1" applyAlignment="1" applyProtection="1">
      <alignment vertical="center"/>
    </xf>
    <xf numFmtId="0" fontId="7" fillId="0" borderId="13" xfId="4" applyFont="1" applyBorder="1" applyAlignment="1" applyProtection="1">
      <alignment vertical="center"/>
    </xf>
    <xf numFmtId="0" fontId="9" fillId="0" borderId="0" xfId="4" applyFont="1" applyProtection="1">
      <protection locked="0"/>
    </xf>
    <xf numFmtId="0" fontId="13" fillId="7" borderId="7" xfId="4" applyFont="1" applyFill="1" applyBorder="1" applyAlignment="1">
      <alignment vertical="center" wrapText="1"/>
    </xf>
    <xf numFmtId="0" fontId="13" fillId="7" borderId="8" xfId="4" applyFont="1" applyFill="1" applyBorder="1" applyAlignment="1">
      <alignment vertical="center" wrapText="1"/>
    </xf>
    <xf numFmtId="0" fontId="13" fillId="7" borderId="1" xfId="4" applyFont="1" applyFill="1" applyBorder="1" applyAlignment="1" applyProtection="1">
      <alignment horizontal="center" vertical="center" wrapText="1"/>
      <protection locked="0"/>
    </xf>
    <xf numFmtId="0" fontId="13" fillId="7" borderId="1" xfId="4" applyFont="1" applyFill="1" applyBorder="1" applyAlignment="1" applyProtection="1">
      <alignment horizontal="center" vertical="center"/>
      <protection locked="0"/>
    </xf>
    <xf numFmtId="0" fontId="13" fillId="7" borderId="7" xfId="4" applyFont="1" applyFill="1" applyBorder="1" applyAlignment="1" applyProtection="1">
      <alignment horizontal="center" vertical="center" wrapText="1"/>
      <protection locked="0"/>
    </xf>
    <xf numFmtId="167" fontId="20" fillId="0" borderId="24" xfId="6" applyNumberFormat="1" applyFont="1" applyBorder="1" applyAlignment="1" applyProtection="1">
      <protection locked="0"/>
    </xf>
    <xf numFmtId="167" fontId="20" fillId="0" borderId="6" xfId="6" applyNumberFormat="1" applyFont="1" applyBorder="1" applyAlignment="1" applyProtection="1">
      <protection locked="0"/>
    </xf>
    <xf numFmtId="0" fontId="7" fillId="0" borderId="1" xfId="5" applyFont="1" applyFill="1" applyBorder="1" applyAlignment="1">
      <alignment horizontal="left" vertical="center" wrapText="1"/>
    </xf>
    <xf numFmtId="0" fontId="24" fillId="2" borderId="0" xfId="0" applyFont="1" applyFill="1" applyAlignment="1" applyProtection="1">
      <alignment vertical="center" wrapText="1"/>
      <protection locked="0"/>
    </xf>
    <xf numFmtId="0" fontId="25" fillId="2" borderId="0" xfId="0" applyFont="1" applyFill="1" applyAlignment="1" applyProtection="1">
      <alignment vertical="center" wrapText="1"/>
      <protection locked="0"/>
    </xf>
    <xf numFmtId="0" fontId="2" fillId="2" borderId="29" xfId="0" applyFont="1" applyFill="1" applyBorder="1" applyAlignment="1" applyProtection="1">
      <alignment horizontal="center"/>
      <protection locked="0"/>
    </xf>
    <xf numFmtId="0" fontId="0" fillId="2" borderId="0" xfId="0" applyFill="1" applyProtection="1">
      <protection locked="0"/>
    </xf>
    <xf numFmtId="0" fontId="2" fillId="2" borderId="0" xfId="0" applyFont="1" applyFill="1" applyBorder="1" applyAlignment="1" applyProtection="1">
      <alignment horizontal="center" vertical="center"/>
      <protection locked="0"/>
    </xf>
    <xf numFmtId="0" fontId="24" fillId="2" borderId="28" xfId="0" applyFont="1" applyFill="1" applyBorder="1" applyAlignment="1" applyProtection="1">
      <alignment vertical="center" wrapText="1"/>
      <protection locked="0"/>
    </xf>
    <xf numFmtId="0" fontId="2" fillId="2" borderId="30" xfId="0" applyFont="1" applyFill="1" applyBorder="1" applyProtection="1">
      <protection locked="0"/>
    </xf>
    <xf numFmtId="0" fontId="24" fillId="2" borderId="31" xfId="0" applyFont="1" applyFill="1" applyBorder="1" applyAlignment="1" applyProtection="1">
      <alignment vertical="center" wrapText="1"/>
      <protection locked="0"/>
    </xf>
    <xf numFmtId="49" fontId="2" fillId="2" borderId="32" xfId="0" applyNumberFormat="1" applyFont="1" applyFill="1" applyBorder="1" applyAlignment="1" applyProtection="1">
      <alignment horizontal="left"/>
      <protection locked="0"/>
    </xf>
    <xf numFmtId="0" fontId="2" fillId="2" borderId="0" xfId="0" applyFont="1" applyFill="1" applyBorder="1" applyAlignment="1" applyProtection="1">
      <alignment horizontal="center" vertical="top"/>
      <protection locked="0"/>
    </xf>
    <xf numFmtId="15" fontId="31" fillId="2" borderId="32" xfId="0" applyNumberFormat="1" applyFont="1" applyFill="1" applyBorder="1" applyAlignment="1" applyProtection="1">
      <alignment horizontal="left"/>
      <protection locked="0"/>
    </xf>
    <xf numFmtId="0" fontId="26" fillId="2" borderId="0" xfId="0" applyFont="1" applyFill="1" applyBorder="1" applyAlignment="1" applyProtection="1">
      <alignment horizontal="center" vertical="top" wrapText="1"/>
      <protection locked="0"/>
    </xf>
    <xf numFmtId="0" fontId="26" fillId="2" borderId="32" xfId="0" applyFont="1" applyFill="1" applyBorder="1" applyAlignment="1" applyProtection="1">
      <alignment horizontal="center" vertical="top" wrapText="1"/>
      <protection locked="0"/>
    </xf>
    <xf numFmtId="0" fontId="24" fillId="2" borderId="0" xfId="0" applyFont="1" applyFill="1" applyBorder="1" applyAlignment="1" applyProtection="1">
      <alignment vertical="center" wrapText="1"/>
      <protection locked="0"/>
    </xf>
    <xf numFmtId="0" fontId="24" fillId="2" borderId="32" xfId="0" applyFont="1" applyFill="1" applyBorder="1" applyAlignment="1" applyProtection="1">
      <alignment vertical="center" wrapText="1"/>
      <protection locked="0"/>
    </xf>
    <xf numFmtId="0" fontId="0" fillId="2" borderId="33" xfId="0" applyFill="1" applyBorder="1" applyProtection="1">
      <protection locked="0"/>
    </xf>
    <xf numFmtId="0" fontId="24" fillId="2" borderId="33" xfId="0" applyFont="1" applyFill="1" applyBorder="1" applyAlignment="1" applyProtection="1">
      <alignment vertical="center" wrapText="1"/>
      <protection locked="0"/>
    </xf>
    <xf numFmtId="0" fontId="27" fillId="8" borderId="33" xfId="0" applyFont="1" applyFill="1" applyBorder="1" applyAlignment="1" applyProtection="1">
      <alignment horizontal="center" vertical="center" wrapText="1"/>
      <protection locked="0"/>
    </xf>
    <xf numFmtId="9" fontId="24" fillId="2" borderId="33" xfId="9" applyFont="1" applyFill="1" applyBorder="1" applyAlignment="1" applyProtection="1">
      <alignment vertical="center" wrapText="1"/>
      <protection locked="0"/>
    </xf>
    <xf numFmtId="14" fontId="24" fillId="2" borderId="33" xfId="0" applyNumberFormat="1" applyFont="1" applyFill="1" applyBorder="1" applyAlignment="1" applyProtection="1">
      <alignment horizontal="center" vertical="center" wrapText="1"/>
      <protection locked="0"/>
    </xf>
    <xf numFmtId="0" fontId="25" fillId="2" borderId="33" xfId="0" applyFont="1" applyFill="1" applyBorder="1" applyAlignment="1" applyProtection="1">
      <alignment vertical="center" wrapText="1"/>
      <protection locked="0"/>
    </xf>
    <xf numFmtId="9" fontId="24" fillId="2" borderId="33" xfId="9" applyFont="1" applyFill="1" applyBorder="1" applyAlignment="1" applyProtection="1">
      <alignment vertical="center" wrapText="1"/>
    </xf>
    <xf numFmtId="9" fontId="7" fillId="2" borderId="1" xfId="5" applyNumberFormat="1" applyFont="1" applyFill="1" applyBorder="1" applyAlignment="1">
      <alignment horizontal="left" vertical="center" wrapText="1"/>
    </xf>
    <xf numFmtId="9" fontId="20" fillId="0" borderId="24" xfId="9" applyFont="1" applyBorder="1" applyAlignment="1" applyProtection="1">
      <protection locked="0"/>
    </xf>
    <xf numFmtId="9" fontId="20" fillId="0" borderId="6" xfId="9" applyFont="1" applyBorder="1" applyAlignment="1" applyProtection="1">
      <protection locked="0"/>
    </xf>
    <xf numFmtId="0" fontId="31" fillId="2" borderId="0" xfId="0" applyFont="1" applyFill="1" applyProtection="1">
      <protection locked="0"/>
    </xf>
    <xf numFmtId="9" fontId="24" fillId="2" borderId="0" xfId="9" applyFont="1" applyFill="1" applyBorder="1" applyAlignment="1" applyProtection="1">
      <alignment vertical="center" wrapText="1"/>
      <protection locked="0"/>
    </xf>
    <xf numFmtId="0" fontId="7" fillId="2" borderId="1" xfId="5" applyFont="1" applyFill="1" applyBorder="1" applyAlignment="1">
      <alignment horizontal="left" vertical="center" wrapText="1"/>
    </xf>
    <xf numFmtId="0" fontId="6" fillId="7" borderId="1" xfId="0" applyFont="1" applyFill="1" applyBorder="1" applyAlignment="1">
      <alignment horizontal="left" vertical="center" wrapText="1"/>
    </xf>
    <xf numFmtId="0" fontId="6" fillId="7" borderId="7" xfId="0" applyFont="1" applyFill="1" applyBorder="1" applyAlignment="1">
      <alignment horizontal="justify" vertical="center" wrapText="1"/>
    </xf>
    <xf numFmtId="0" fontId="6" fillId="7" borderId="9" xfId="0" applyFont="1" applyFill="1" applyBorder="1" applyAlignment="1">
      <alignment horizontal="justify" vertical="center" wrapText="1"/>
    </xf>
    <xf numFmtId="0" fontId="6" fillId="0" borderId="2" xfId="5" applyFont="1" applyFill="1" applyBorder="1" applyAlignment="1">
      <alignment horizontal="center" vertical="center" wrapText="1"/>
    </xf>
    <xf numFmtId="0" fontId="6" fillId="0" borderId="3" xfId="5" applyFont="1" applyFill="1" applyBorder="1" applyAlignment="1">
      <alignment horizontal="center" vertical="center" wrapText="1"/>
    </xf>
    <xf numFmtId="0" fontId="6" fillId="0" borderId="4" xfId="5" applyFont="1" applyFill="1" applyBorder="1" applyAlignment="1">
      <alignment horizontal="center" vertical="center" wrapText="1"/>
    </xf>
    <xf numFmtId="0" fontId="7" fillId="2" borderId="7" xfId="5" applyFont="1" applyFill="1" applyBorder="1" applyAlignment="1">
      <alignment horizontal="justify" vertical="center" wrapText="1"/>
    </xf>
    <xf numFmtId="0" fontId="7" fillId="2" borderId="8" xfId="5" applyFont="1" applyFill="1" applyBorder="1" applyAlignment="1">
      <alignment horizontal="justify" vertical="center" wrapText="1"/>
    </xf>
    <xf numFmtId="0" fontId="7" fillId="2" borderId="9" xfId="5" applyFont="1" applyFill="1" applyBorder="1" applyAlignment="1">
      <alignment horizontal="justify" vertical="center" wrapText="1"/>
    </xf>
    <xf numFmtId="0" fontId="6" fillId="2" borderId="7" xfId="5" applyFont="1" applyFill="1" applyBorder="1" applyAlignment="1">
      <alignment horizontal="center" vertical="center" wrapText="1"/>
    </xf>
    <xf numFmtId="0" fontId="6" fillId="2" borderId="8" xfId="5" applyFont="1" applyFill="1" applyBorder="1" applyAlignment="1">
      <alignment horizontal="center" vertical="center" wrapText="1"/>
    </xf>
    <xf numFmtId="0" fontId="6" fillId="2" borderId="9" xfId="5" applyFont="1" applyFill="1" applyBorder="1" applyAlignment="1">
      <alignment horizontal="center" vertical="center" wrapText="1"/>
    </xf>
    <xf numFmtId="0" fontId="7" fillId="0" borderId="1" xfId="5" applyFont="1" applyFill="1" applyBorder="1" applyAlignment="1">
      <alignment horizontal="left" vertical="center" wrapText="1"/>
    </xf>
    <xf numFmtId="0" fontId="7" fillId="0" borderId="0" xfId="4" applyFont="1" applyBorder="1" applyAlignment="1" applyProtection="1">
      <alignment vertical="center" wrapText="1"/>
    </xf>
    <xf numFmtId="0" fontId="7" fillId="0" borderId="17" xfId="4" applyFont="1" applyBorder="1" applyAlignment="1" applyProtection="1">
      <alignment vertical="center" wrapText="1"/>
    </xf>
    <xf numFmtId="0" fontId="7" fillId="0" borderId="14" xfId="4" applyFont="1" applyBorder="1" applyAlignment="1" applyProtection="1">
      <alignment vertical="center" wrapText="1"/>
    </xf>
    <xf numFmtId="0" fontId="7" fillId="0" borderId="15" xfId="4" applyFont="1" applyBorder="1" applyAlignment="1" applyProtection="1">
      <alignment vertical="center" wrapText="1"/>
    </xf>
    <xf numFmtId="0" fontId="14" fillId="0" borderId="26" xfId="4" applyFont="1" applyFill="1" applyBorder="1" applyAlignment="1" applyProtection="1">
      <alignment horizontal="center" vertical="center" wrapText="1"/>
      <protection locked="0"/>
    </xf>
    <xf numFmtId="0" fontId="14" fillId="0" borderId="27" xfId="4" applyFont="1" applyFill="1" applyBorder="1" applyAlignment="1" applyProtection="1">
      <alignment horizontal="center" vertical="center" wrapText="1"/>
      <protection locked="0"/>
    </xf>
    <xf numFmtId="0" fontId="18" fillId="0" borderId="18" xfId="4" applyFont="1" applyBorder="1" applyAlignment="1" applyProtection="1">
      <alignment horizontal="right"/>
      <protection locked="0"/>
    </xf>
    <xf numFmtId="0" fontId="18" fillId="0" borderId="19" xfId="4" applyFont="1" applyBorder="1" applyAlignment="1" applyProtection="1">
      <alignment horizontal="right"/>
      <protection locked="0"/>
    </xf>
    <xf numFmtId="0" fontId="22" fillId="0" borderId="7" xfId="4" applyFont="1" applyBorder="1" applyAlignment="1" applyProtection="1">
      <alignment horizontal="center"/>
      <protection locked="0"/>
    </xf>
    <xf numFmtId="0" fontId="22" fillId="0" borderId="8" xfId="4" applyFont="1" applyBorder="1" applyAlignment="1" applyProtection="1">
      <alignment horizontal="center"/>
      <protection locked="0"/>
    </xf>
    <xf numFmtId="0" fontId="22" fillId="0" borderId="9" xfId="4" applyFont="1" applyBorder="1" applyAlignment="1" applyProtection="1">
      <alignment horizontal="center"/>
      <protection locked="0"/>
    </xf>
    <xf numFmtId="0" fontId="23" fillId="0" borderId="10" xfId="4" applyFont="1" applyBorder="1" applyAlignment="1" applyProtection="1">
      <alignment vertical="top" wrapText="1"/>
      <protection locked="0"/>
    </xf>
    <xf numFmtId="0" fontId="23" fillId="0" borderId="11" xfId="4" applyFont="1" applyBorder="1" applyAlignment="1" applyProtection="1">
      <alignment vertical="top" wrapText="1"/>
      <protection locked="0"/>
    </xf>
    <xf numFmtId="0" fontId="23" fillId="0" borderId="12" xfId="4" applyFont="1" applyBorder="1" applyAlignment="1" applyProtection="1">
      <alignment vertical="top" wrapText="1"/>
      <protection locked="0"/>
    </xf>
    <xf numFmtId="0" fontId="15" fillId="0" borderId="16" xfId="4" applyFont="1" applyBorder="1" applyAlignment="1">
      <alignment vertical="top" wrapText="1"/>
    </xf>
    <xf numFmtId="0" fontId="15" fillId="0" borderId="0" xfId="4" applyFont="1" applyBorder="1" applyAlignment="1">
      <alignment vertical="top" wrapText="1"/>
    </xf>
    <xf numFmtId="0" fontId="15" fillId="0" borderId="17" xfId="4" applyFont="1" applyBorder="1" applyAlignment="1">
      <alignment vertical="top" wrapText="1"/>
    </xf>
    <xf numFmtId="0" fontId="15" fillId="0" borderId="13" xfId="4" applyFont="1" applyBorder="1" applyAlignment="1">
      <alignment vertical="top" wrapText="1"/>
    </xf>
    <xf numFmtId="0" fontId="15" fillId="0" borderId="14" xfId="4" applyFont="1" applyBorder="1" applyAlignment="1">
      <alignment vertical="top" wrapText="1"/>
    </xf>
    <xf numFmtId="0" fontId="15" fillId="0" borderId="15" xfId="4" applyFont="1" applyBorder="1" applyAlignment="1">
      <alignment vertical="top" wrapText="1"/>
    </xf>
    <xf numFmtId="0" fontId="13" fillId="7" borderId="7" xfId="4" applyFont="1" applyFill="1" applyBorder="1" applyAlignment="1">
      <alignment horizontal="left" vertical="center" wrapText="1"/>
    </xf>
    <xf numFmtId="0" fontId="13" fillId="7" borderId="8" xfId="4" applyFont="1" applyFill="1" applyBorder="1" applyAlignment="1">
      <alignment horizontal="left" vertical="center" wrapText="1"/>
    </xf>
    <xf numFmtId="0" fontId="13" fillId="7" borderId="9" xfId="4" applyFont="1" applyFill="1" applyBorder="1" applyAlignment="1">
      <alignment horizontal="left" vertical="center" wrapText="1"/>
    </xf>
    <xf numFmtId="0" fontId="13" fillId="7" borderId="1" xfId="4" applyFont="1" applyFill="1" applyBorder="1" applyAlignment="1" applyProtection="1">
      <alignment horizontal="center" vertical="center"/>
      <protection locked="0"/>
    </xf>
    <xf numFmtId="0" fontId="14" fillId="0" borderId="10" xfId="4" applyFont="1" applyFill="1" applyBorder="1" applyAlignment="1" applyProtection="1">
      <alignment horizontal="center" vertical="center" wrapText="1"/>
      <protection locked="0"/>
    </xf>
    <xf numFmtId="0" fontId="14" fillId="0" borderId="11" xfId="4" applyFont="1" applyFill="1" applyBorder="1" applyAlignment="1" applyProtection="1">
      <alignment horizontal="center" vertical="center" wrapText="1"/>
      <protection locked="0"/>
    </xf>
    <xf numFmtId="0" fontId="14" fillId="0" borderId="12" xfId="4" applyFont="1" applyFill="1" applyBorder="1" applyAlignment="1" applyProtection="1">
      <alignment horizontal="center" vertical="center" wrapText="1"/>
      <protection locked="0"/>
    </xf>
    <xf numFmtId="0" fontId="14" fillId="0" borderId="13" xfId="4" applyFont="1" applyFill="1" applyBorder="1" applyAlignment="1" applyProtection="1">
      <alignment horizontal="center" vertical="center" wrapText="1"/>
      <protection locked="0"/>
    </xf>
    <xf numFmtId="0" fontId="14" fillId="0" borderId="14" xfId="4" applyFont="1" applyFill="1" applyBorder="1" applyAlignment="1" applyProtection="1">
      <alignment horizontal="center" vertical="center" wrapText="1"/>
      <protection locked="0"/>
    </xf>
    <xf numFmtId="0" fontId="14" fillId="0" borderId="15" xfId="4" applyFont="1" applyFill="1" applyBorder="1" applyAlignment="1" applyProtection="1">
      <alignment horizontal="center" vertical="center" wrapText="1"/>
      <protection locked="0"/>
    </xf>
    <xf numFmtId="9" fontId="14" fillId="2" borderId="26" xfId="4" applyNumberFormat="1" applyFont="1" applyFill="1" applyBorder="1" applyAlignment="1" applyProtection="1">
      <alignment horizontal="center" vertical="center" wrapText="1"/>
      <protection locked="0"/>
    </xf>
    <xf numFmtId="9" fontId="14" fillId="2" borderId="27" xfId="4" applyNumberFormat="1" applyFont="1" applyFill="1" applyBorder="1" applyAlignment="1" applyProtection="1">
      <alignment horizontal="center" vertical="center" wrapText="1"/>
      <protection locked="0"/>
    </xf>
    <xf numFmtId="0" fontId="6" fillId="0" borderId="0" xfId="4" applyFont="1" applyAlignment="1" applyProtection="1">
      <alignment horizontal="center" wrapText="1"/>
      <protection locked="0"/>
    </xf>
    <xf numFmtId="0" fontId="6" fillId="0" borderId="0" xfId="4" applyFont="1" applyAlignment="1" applyProtection="1">
      <alignment horizontal="center"/>
      <protection locked="0"/>
    </xf>
    <xf numFmtId="0" fontId="11" fillId="0" borderId="0" xfId="4" applyFont="1" applyAlignment="1" applyProtection="1">
      <alignment horizontal="center"/>
      <protection locked="0"/>
    </xf>
    <xf numFmtId="0" fontId="14" fillId="7" borderId="8" xfId="4" applyFont="1" applyFill="1" applyBorder="1" applyAlignment="1">
      <alignment horizontal="left" vertical="center" wrapText="1"/>
    </xf>
    <xf numFmtId="0" fontId="24" fillId="2" borderId="31" xfId="0" applyFont="1" applyFill="1" applyBorder="1" applyAlignment="1" applyProtection="1">
      <alignment horizontal="left" vertical="center" wrapText="1"/>
      <protection locked="0"/>
    </xf>
    <xf numFmtId="0" fontId="24" fillId="2" borderId="0" xfId="0" applyFont="1" applyFill="1" applyBorder="1" applyAlignment="1" applyProtection="1">
      <alignment horizontal="left" vertical="center" wrapText="1"/>
      <protection locked="0"/>
    </xf>
    <xf numFmtId="0" fontId="24" fillId="2" borderId="33" xfId="0" applyFont="1" applyFill="1" applyBorder="1" applyAlignment="1" applyProtection="1">
      <alignment horizontal="left" vertical="center" wrapText="1"/>
      <protection locked="0"/>
    </xf>
    <xf numFmtId="0" fontId="26" fillId="2" borderId="29" xfId="0" applyFont="1" applyFill="1" applyBorder="1" applyAlignment="1" applyProtection="1">
      <alignment horizontal="right" vertical="center" wrapText="1"/>
      <protection locked="0"/>
    </xf>
    <xf numFmtId="0" fontId="26" fillId="2" borderId="0" xfId="0" applyFont="1" applyFill="1" applyBorder="1" applyAlignment="1" applyProtection="1">
      <alignment horizontal="right" vertical="center" wrapText="1"/>
      <protection locked="0"/>
    </xf>
    <xf numFmtId="0" fontId="24" fillId="2" borderId="34" xfId="0" applyFont="1" applyFill="1" applyBorder="1" applyAlignment="1" applyProtection="1">
      <alignment horizontal="center" vertical="center" wrapText="1"/>
      <protection locked="0"/>
    </xf>
    <xf numFmtId="0" fontId="24" fillId="2" borderId="35" xfId="0" applyFont="1" applyFill="1" applyBorder="1" applyAlignment="1" applyProtection="1">
      <alignment horizontal="center" vertical="center" wrapText="1"/>
      <protection locked="0"/>
    </xf>
    <xf numFmtId="0" fontId="32" fillId="2" borderId="34" xfId="0" applyFont="1" applyFill="1" applyBorder="1" applyAlignment="1" applyProtection="1">
      <alignment horizontal="right" vertical="center" wrapText="1"/>
      <protection locked="0"/>
    </xf>
    <xf numFmtId="0" fontId="32" fillId="2" borderId="35" xfId="0" applyFont="1" applyFill="1" applyBorder="1" applyAlignment="1" applyProtection="1">
      <alignment horizontal="right" vertical="center" wrapText="1"/>
      <protection locked="0"/>
    </xf>
    <xf numFmtId="9" fontId="33" fillId="9" borderId="1" xfId="4" applyNumberFormat="1" applyFont="1" applyFill="1" applyBorder="1" applyAlignment="1" applyProtection="1">
      <alignment horizontal="center" vertical="center" wrapText="1"/>
      <protection locked="0"/>
    </xf>
    <xf numFmtId="0" fontId="33" fillId="9" borderId="1" xfId="4" applyFont="1" applyFill="1" applyBorder="1" applyAlignment="1" applyProtection="1">
      <alignment horizontal="center" vertical="center" wrapText="1"/>
      <protection locked="0"/>
    </xf>
  </cellXfs>
  <cellStyles count="10">
    <cellStyle name="Euro" xfId="2"/>
    <cellStyle name="Millares 2" xfId="1"/>
    <cellStyle name="Millares 3" xfId="7"/>
    <cellStyle name="Millares_Prueba formato indicadores con mensaje automático" xfId="6"/>
    <cellStyle name="Moneda 2" xfId="3"/>
    <cellStyle name="Normal" xfId="0" builtinId="0"/>
    <cellStyle name="Normal 2" xfId="4"/>
    <cellStyle name="Normal 3" xfId="5"/>
    <cellStyle name="Porcentaje" xfId="9" builtinId="5"/>
    <cellStyle name="Porcentual 2" xfId="8"/>
  </cellStyles>
  <dxfs count="13">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lang="es-ES"/>
            </a:pPr>
            <a:r>
              <a:rPr lang="en-US"/>
              <a:t>Representación gráfica de la medición con respecto a la meta</a:t>
            </a:r>
          </a:p>
        </c:rich>
      </c:tx>
      <c:layout>
        <c:manualLayout>
          <c:xMode val="edge"/>
          <c:yMode val="edge"/>
          <c:x val="0.39943181818182033"/>
          <c:y val="3.3434650455927049E-2"/>
        </c:manualLayout>
      </c:layout>
      <c:overlay val="0"/>
    </c:title>
    <c:autoTitleDeleted val="0"/>
    <c:plotArea>
      <c:layout>
        <c:manualLayout>
          <c:layoutTarget val="inner"/>
          <c:xMode val="edge"/>
          <c:yMode val="edge"/>
          <c:x val="5.4666516811343165E-2"/>
          <c:y val="0.18237082066869301"/>
          <c:w val="0.95625000000000004"/>
          <c:h val="0.57446808510638259"/>
        </c:manualLayout>
      </c:layout>
      <c:lineChart>
        <c:grouping val="stacked"/>
        <c:varyColors val="0"/>
        <c:ser>
          <c:idx val="0"/>
          <c:order val="0"/>
          <c:tx>
            <c:strRef>
              <c:f>'Ficha Técnica de Medición '!$B$22</c:f>
              <c:strCache>
                <c:ptCount val="1"/>
                <c:pt idx="0">
                  <c:v>Enero</c:v>
                </c:pt>
              </c:strCache>
            </c:strRef>
          </c:tx>
          <c:cat>
            <c:strRef>
              <c:f>'Ficha Técnica de Medición '!$C$21:$D$21</c:f>
              <c:strCache>
                <c:ptCount val="2"/>
                <c:pt idx="0">
                  <c:v>Medición</c:v>
                </c:pt>
                <c:pt idx="1">
                  <c:v>Meta</c:v>
                </c:pt>
              </c:strCache>
            </c:strRef>
          </c:cat>
          <c:val>
            <c:numRef>
              <c:f>'Ficha Técnica de Medición '!$C$22:$D$22</c:f>
              <c:numCache>
                <c:formatCode>_ * #,##0.0_ ;_ * \-#,##0.0_ ;_ * "-"??_ ;_ @_ </c:formatCode>
                <c:ptCount val="2"/>
              </c:numCache>
            </c:numRef>
          </c:val>
          <c:smooth val="0"/>
        </c:ser>
        <c:ser>
          <c:idx val="1"/>
          <c:order val="1"/>
          <c:tx>
            <c:strRef>
              <c:f>'Ficha Técnica de Medición '!$B$23</c:f>
              <c:strCache>
                <c:ptCount val="1"/>
                <c:pt idx="0">
                  <c:v>Febrero</c:v>
                </c:pt>
              </c:strCache>
            </c:strRef>
          </c:tx>
          <c:cat>
            <c:strRef>
              <c:f>'Ficha Técnica de Medición '!$C$21:$D$21</c:f>
              <c:strCache>
                <c:ptCount val="2"/>
                <c:pt idx="0">
                  <c:v>Medición</c:v>
                </c:pt>
                <c:pt idx="1">
                  <c:v>Meta</c:v>
                </c:pt>
              </c:strCache>
            </c:strRef>
          </c:cat>
          <c:val>
            <c:numRef>
              <c:f>'Ficha Técnica de Medición '!$C$23:$D$23</c:f>
              <c:numCache>
                <c:formatCode>_ * #,##0.0_ ;_ * \-#,##0.0_ ;_ * "-"??_ ;_ @_ </c:formatCode>
                <c:ptCount val="2"/>
              </c:numCache>
            </c:numRef>
          </c:val>
          <c:smooth val="0"/>
        </c:ser>
        <c:ser>
          <c:idx val="2"/>
          <c:order val="2"/>
          <c:tx>
            <c:strRef>
              <c:f>'Ficha Técnica de Medición '!$B$24</c:f>
              <c:strCache>
                <c:ptCount val="1"/>
                <c:pt idx="0">
                  <c:v>Marzo</c:v>
                </c:pt>
              </c:strCache>
            </c:strRef>
          </c:tx>
          <c:cat>
            <c:strRef>
              <c:f>'Ficha Técnica de Medición '!$C$21:$D$21</c:f>
              <c:strCache>
                <c:ptCount val="2"/>
                <c:pt idx="0">
                  <c:v>Medición</c:v>
                </c:pt>
                <c:pt idx="1">
                  <c:v>Meta</c:v>
                </c:pt>
              </c:strCache>
            </c:strRef>
          </c:cat>
          <c:val>
            <c:numRef>
              <c:f>'Ficha Técnica de Medición '!$C$24:$D$24</c:f>
              <c:numCache>
                <c:formatCode>_ * #,##0.0_ ;_ * \-#,##0.0_ ;_ * "-"??_ ;_ @_ </c:formatCode>
                <c:ptCount val="2"/>
              </c:numCache>
            </c:numRef>
          </c:val>
          <c:smooth val="0"/>
        </c:ser>
        <c:ser>
          <c:idx val="3"/>
          <c:order val="3"/>
          <c:tx>
            <c:strRef>
              <c:f>'Ficha Técnica de Medición '!$B$25</c:f>
              <c:strCache>
                <c:ptCount val="1"/>
                <c:pt idx="0">
                  <c:v>Abril</c:v>
                </c:pt>
              </c:strCache>
            </c:strRef>
          </c:tx>
          <c:cat>
            <c:strRef>
              <c:f>'Ficha Técnica de Medición '!$C$21:$D$21</c:f>
              <c:strCache>
                <c:ptCount val="2"/>
                <c:pt idx="0">
                  <c:v>Medición</c:v>
                </c:pt>
                <c:pt idx="1">
                  <c:v>Meta</c:v>
                </c:pt>
              </c:strCache>
            </c:strRef>
          </c:cat>
          <c:val>
            <c:numRef>
              <c:f>'Ficha Técnica de Medición '!$C$25:$D$25</c:f>
              <c:numCache>
                <c:formatCode>_ * #,##0.0_ ;_ * \-#,##0.0_ ;_ * "-"??_ ;_ @_ </c:formatCode>
                <c:ptCount val="2"/>
              </c:numCache>
            </c:numRef>
          </c:val>
          <c:smooth val="0"/>
        </c:ser>
        <c:ser>
          <c:idx val="4"/>
          <c:order val="4"/>
          <c:tx>
            <c:strRef>
              <c:f>'Ficha Técnica de Medición '!$B$26</c:f>
              <c:strCache>
                <c:ptCount val="1"/>
                <c:pt idx="0">
                  <c:v>Mayo</c:v>
                </c:pt>
              </c:strCache>
            </c:strRef>
          </c:tx>
          <c:cat>
            <c:strRef>
              <c:f>'Ficha Técnica de Medición '!$C$21:$D$21</c:f>
              <c:strCache>
                <c:ptCount val="2"/>
                <c:pt idx="0">
                  <c:v>Medición</c:v>
                </c:pt>
                <c:pt idx="1">
                  <c:v>Meta</c:v>
                </c:pt>
              </c:strCache>
            </c:strRef>
          </c:cat>
          <c:val>
            <c:numRef>
              <c:f>'Ficha Técnica de Medición '!$C$26:$D$26</c:f>
              <c:numCache>
                <c:formatCode>_ * #,##0.0_ ;_ * \-#,##0.0_ ;_ * "-"??_ ;_ @_ </c:formatCode>
                <c:ptCount val="2"/>
              </c:numCache>
            </c:numRef>
          </c:val>
          <c:smooth val="0"/>
        </c:ser>
        <c:ser>
          <c:idx val="5"/>
          <c:order val="5"/>
          <c:tx>
            <c:strRef>
              <c:f>'Ficha Técnica de Medición '!$B$27</c:f>
              <c:strCache>
                <c:ptCount val="1"/>
                <c:pt idx="0">
                  <c:v>Junio</c:v>
                </c:pt>
              </c:strCache>
            </c:strRef>
          </c:tx>
          <c:cat>
            <c:strRef>
              <c:f>'Ficha Técnica de Medición '!$C$21:$D$21</c:f>
              <c:strCache>
                <c:ptCount val="2"/>
                <c:pt idx="0">
                  <c:v>Medición</c:v>
                </c:pt>
                <c:pt idx="1">
                  <c:v>Meta</c:v>
                </c:pt>
              </c:strCache>
            </c:strRef>
          </c:cat>
          <c:val>
            <c:numRef>
              <c:f>'Ficha Técnica de Medición '!$C$27:$D$27</c:f>
              <c:numCache>
                <c:formatCode>_ * #,##0.0_ ;_ * \-#,##0.0_ ;_ * "-"??_ ;_ @_ </c:formatCode>
                <c:ptCount val="2"/>
              </c:numCache>
            </c:numRef>
          </c:val>
          <c:smooth val="0"/>
        </c:ser>
        <c:ser>
          <c:idx val="6"/>
          <c:order val="6"/>
          <c:tx>
            <c:strRef>
              <c:f>'Ficha Técnica de Medición '!$B$28</c:f>
              <c:strCache>
                <c:ptCount val="1"/>
                <c:pt idx="0">
                  <c:v>Julio</c:v>
                </c:pt>
              </c:strCache>
            </c:strRef>
          </c:tx>
          <c:cat>
            <c:strRef>
              <c:f>'Ficha Técnica de Medición '!$C$21:$D$21</c:f>
              <c:strCache>
                <c:ptCount val="2"/>
                <c:pt idx="0">
                  <c:v>Medición</c:v>
                </c:pt>
                <c:pt idx="1">
                  <c:v>Meta</c:v>
                </c:pt>
              </c:strCache>
            </c:strRef>
          </c:cat>
          <c:val>
            <c:numRef>
              <c:f>'Ficha Técnica de Medición '!$C$28:$D$28</c:f>
              <c:numCache>
                <c:formatCode>_ * #,##0.0_ ;_ * \-#,##0.0_ ;_ * "-"??_ ;_ @_ </c:formatCode>
                <c:ptCount val="2"/>
              </c:numCache>
            </c:numRef>
          </c:val>
          <c:smooth val="0"/>
        </c:ser>
        <c:ser>
          <c:idx val="7"/>
          <c:order val="7"/>
          <c:tx>
            <c:strRef>
              <c:f>'Ficha Técnica de Medición '!$B$29</c:f>
              <c:strCache>
                <c:ptCount val="1"/>
                <c:pt idx="0">
                  <c:v>Agosto</c:v>
                </c:pt>
              </c:strCache>
            </c:strRef>
          </c:tx>
          <c:cat>
            <c:strRef>
              <c:f>'Ficha Técnica de Medición '!$C$21:$D$21</c:f>
              <c:strCache>
                <c:ptCount val="2"/>
                <c:pt idx="0">
                  <c:v>Medición</c:v>
                </c:pt>
                <c:pt idx="1">
                  <c:v>Meta</c:v>
                </c:pt>
              </c:strCache>
            </c:strRef>
          </c:cat>
          <c:val>
            <c:numRef>
              <c:f>'Ficha Técnica de Medición '!$C$29:$D$29</c:f>
              <c:numCache>
                <c:formatCode>_ * #,##0.0_ ;_ * \-#,##0.0_ ;_ * "-"??_ ;_ @_ </c:formatCode>
                <c:ptCount val="2"/>
              </c:numCache>
            </c:numRef>
          </c:val>
          <c:smooth val="0"/>
        </c:ser>
        <c:ser>
          <c:idx val="8"/>
          <c:order val="8"/>
          <c:tx>
            <c:strRef>
              <c:f>'Ficha Técnica de Medición '!$B$30</c:f>
              <c:strCache>
                <c:ptCount val="1"/>
                <c:pt idx="0">
                  <c:v>Septiembre</c:v>
                </c:pt>
              </c:strCache>
            </c:strRef>
          </c:tx>
          <c:cat>
            <c:strRef>
              <c:f>'Ficha Técnica de Medición '!$C$21:$D$21</c:f>
              <c:strCache>
                <c:ptCount val="2"/>
                <c:pt idx="0">
                  <c:v>Medición</c:v>
                </c:pt>
                <c:pt idx="1">
                  <c:v>Meta</c:v>
                </c:pt>
              </c:strCache>
            </c:strRef>
          </c:cat>
          <c:val>
            <c:numRef>
              <c:f>'Ficha Técnica de Medición '!$C$30:$D$30</c:f>
              <c:numCache>
                <c:formatCode>_ * #,##0.0_ ;_ * \-#,##0.0_ ;_ * "-"??_ ;_ @_ </c:formatCode>
                <c:ptCount val="2"/>
              </c:numCache>
            </c:numRef>
          </c:val>
          <c:smooth val="0"/>
        </c:ser>
        <c:ser>
          <c:idx val="9"/>
          <c:order val="9"/>
          <c:tx>
            <c:strRef>
              <c:f>'Ficha Técnica de Medición '!$B$31</c:f>
              <c:strCache>
                <c:ptCount val="1"/>
                <c:pt idx="0">
                  <c:v>Octubre</c:v>
                </c:pt>
              </c:strCache>
            </c:strRef>
          </c:tx>
          <c:cat>
            <c:strRef>
              <c:f>'Ficha Técnica de Medición '!$C$21:$D$21</c:f>
              <c:strCache>
                <c:ptCount val="2"/>
                <c:pt idx="0">
                  <c:v>Medición</c:v>
                </c:pt>
                <c:pt idx="1">
                  <c:v>Meta</c:v>
                </c:pt>
              </c:strCache>
            </c:strRef>
          </c:cat>
          <c:val>
            <c:numRef>
              <c:f>'Ficha Técnica de Medición '!$C$31:$D$31</c:f>
              <c:numCache>
                <c:formatCode>_ * #,##0.0_ ;_ * \-#,##0.0_ ;_ * "-"??_ ;_ @_ </c:formatCode>
                <c:ptCount val="2"/>
              </c:numCache>
            </c:numRef>
          </c:val>
          <c:smooth val="0"/>
        </c:ser>
        <c:ser>
          <c:idx val="10"/>
          <c:order val="10"/>
          <c:tx>
            <c:strRef>
              <c:f>'Ficha Técnica de Medición '!$B$32</c:f>
              <c:strCache>
                <c:ptCount val="1"/>
                <c:pt idx="0">
                  <c:v>Noviembre</c:v>
                </c:pt>
              </c:strCache>
            </c:strRef>
          </c:tx>
          <c:dPt>
            <c:idx val="1"/>
            <c:marker>
              <c:spPr>
                <a:ln>
                  <a:solidFill>
                    <a:srgbClr val="FF0000"/>
                  </a:solidFill>
                </a:ln>
              </c:spPr>
            </c:marker>
            <c:bubble3D val="0"/>
            <c:spPr>
              <a:ln>
                <a:solidFill>
                  <a:srgbClr val="FF0000"/>
                </a:solidFill>
              </a:ln>
            </c:spPr>
          </c:dPt>
          <c:cat>
            <c:strRef>
              <c:f>'Ficha Técnica de Medición '!$C$21:$D$21</c:f>
              <c:strCache>
                <c:ptCount val="2"/>
                <c:pt idx="0">
                  <c:v>Medición</c:v>
                </c:pt>
                <c:pt idx="1">
                  <c:v>Meta</c:v>
                </c:pt>
              </c:strCache>
            </c:strRef>
          </c:cat>
          <c:val>
            <c:numRef>
              <c:f>'Ficha Técnica de Medición '!$C$32:$D$32</c:f>
              <c:numCache>
                <c:formatCode>_ * #,##0.0_ ;_ * \-#,##0.0_ ;_ * "-"??_ ;_ @_ </c:formatCode>
                <c:ptCount val="2"/>
              </c:numCache>
            </c:numRef>
          </c:val>
          <c:smooth val="0"/>
        </c:ser>
        <c:ser>
          <c:idx val="11"/>
          <c:order val="11"/>
          <c:tx>
            <c:strRef>
              <c:f>'Ficha Técnica de Medición '!$B$33</c:f>
              <c:strCache>
                <c:ptCount val="1"/>
                <c:pt idx="0">
                  <c:v>Diciembre</c:v>
                </c:pt>
              </c:strCache>
            </c:strRef>
          </c:tx>
          <c:spPr>
            <a:ln>
              <a:solidFill>
                <a:schemeClr val="accent1"/>
              </a:solidFill>
            </a:ln>
          </c:spPr>
          <c:marker>
            <c:spPr>
              <a:ln>
                <a:solidFill>
                  <a:schemeClr val="accent1"/>
                </a:solidFill>
              </a:ln>
            </c:spPr>
          </c:marker>
          <c:cat>
            <c:strRef>
              <c:f>'Ficha Técnica de Medición '!$C$21:$D$21</c:f>
              <c:strCache>
                <c:ptCount val="2"/>
                <c:pt idx="0">
                  <c:v>Medición</c:v>
                </c:pt>
                <c:pt idx="1">
                  <c:v>Meta</c:v>
                </c:pt>
              </c:strCache>
            </c:strRef>
          </c:cat>
          <c:val>
            <c:numRef>
              <c:f>'Ficha Técnica de Medición '!$C$33:$D$33</c:f>
              <c:numCache>
                <c:formatCode>0%</c:formatCode>
                <c:ptCount val="2"/>
                <c:pt idx="0">
                  <c:v>-0.03</c:v>
                </c:pt>
                <c:pt idx="1">
                  <c:v>0.25</c:v>
                </c:pt>
              </c:numCache>
            </c:numRef>
          </c:val>
          <c:smooth val="0"/>
        </c:ser>
        <c:dLbls>
          <c:showLegendKey val="0"/>
          <c:showVal val="0"/>
          <c:showCatName val="0"/>
          <c:showSerName val="0"/>
          <c:showPercent val="0"/>
          <c:showBubbleSize val="0"/>
        </c:dLbls>
        <c:marker val="1"/>
        <c:smooth val="0"/>
        <c:axId val="-1419301536"/>
        <c:axId val="-1419295008"/>
      </c:lineChart>
      <c:catAx>
        <c:axId val="-1419301536"/>
        <c:scaling>
          <c:orientation val="minMax"/>
        </c:scaling>
        <c:delete val="0"/>
        <c:axPos val="b"/>
        <c:title>
          <c:tx>
            <c:rich>
              <a:bodyPr/>
              <a:lstStyle/>
              <a:p>
                <a:pPr>
                  <a:defRPr lang="es-ES"/>
                </a:pPr>
                <a:r>
                  <a:rPr lang="en-US"/>
                  <a:t>Mes</a:t>
                </a:r>
              </a:p>
            </c:rich>
          </c:tx>
          <c:layout>
            <c:manualLayout>
              <c:xMode val="edge"/>
              <c:yMode val="edge"/>
              <c:x val="0.50795454545454544"/>
              <c:y val="0.84802431610943019"/>
            </c:manualLayout>
          </c:layout>
          <c:overlay val="0"/>
        </c:title>
        <c:numFmt formatCode="General" sourceLinked="1"/>
        <c:majorTickMark val="out"/>
        <c:minorTickMark val="none"/>
        <c:tickLblPos val="nextTo"/>
        <c:txPr>
          <a:bodyPr rot="0" vert="horz"/>
          <a:lstStyle/>
          <a:p>
            <a:pPr>
              <a:defRPr lang="es-ES"/>
            </a:pPr>
            <a:endParaRPr lang="es-CO"/>
          </a:p>
        </c:txPr>
        <c:crossAx val="-1419295008"/>
        <c:crosses val="autoZero"/>
        <c:auto val="1"/>
        <c:lblAlgn val="ctr"/>
        <c:lblOffset val="100"/>
        <c:noMultiLvlLbl val="0"/>
      </c:catAx>
      <c:valAx>
        <c:axId val="-1419295008"/>
        <c:scaling>
          <c:orientation val="minMax"/>
          <c:max val="25"/>
          <c:min val="-10"/>
        </c:scaling>
        <c:delete val="0"/>
        <c:axPos val="l"/>
        <c:title>
          <c:tx>
            <c:rich>
              <a:bodyPr/>
              <a:lstStyle/>
              <a:p>
                <a:pPr>
                  <a:defRPr lang="es-ES"/>
                </a:pPr>
                <a:r>
                  <a:rPr lang="en-US" b="0"/>
                  <a:t>Dias</a:t>
                </a:r>
              </a:p>
            </c:rich>
          </c:tx>
          <c:layout>
            <c:manualLayout>
              <c:xMode val="edge"/>
              <c:yMode val="edge"/>
              <c:x val="1.5786134416605778E-2"/>
              <c:y val="0.43465038427082925"/>
            </c:manualLayout>
          </c:layout>
          <c:overlay val="0"/>
        </c:title>
        <c:numFmt formatCode="0%" sourceLinked="0"/>
        <c:majorTickMark val="out"/>
        <c:minorTickMark val="none"/>
        <c:tickLblPos val="nextTo"/>
        <c:txPr>
          <a:bodyPr rot="0" vert="horz"/>
          <a:lstStyle/>
          <a:p>
            <a:pPr>
              <a:defRPr lang="es-ES"/>
            </a:pPr>
            <a:endParaRPr lang="es-CO"/>
          </a:p>
        </c:txPr>
        <c:crossAx val="-1419301536"/>
        <c:crosses val="autoZero"/>
        <c:crossBetween val="between"/>
        <c:majorUnit val="5"/>
      </c:valAx>
    </c:plotArea>
    <c:legend>
      <c:legendPos val="b"/>
      <c:layout>
        <c:manualLayout>
          <c:xMode val="edge"/>
          <c:yMode val="edge"/>
          <c:x val="0.42766799308023845"/>
          <c:y val="0.93009118541033431"/>
          <c:w val="0.57233203532178123"/>
          <c:h val="6.9908814589665649E-2"/>
        </c:manualLayout>
      </c:layout>
      <c:overlay val="0"/>
      <c:txPr>
        <a:bodyPr/>
        <a:lstStyle/>
        <a:p>
          <a:pPr>
            <a:defRPr lang="es-ES"/>
          </a:pPr>
          <a:endParaRPr lang="es-CO"/>
        </a:p>
      </c:txPr>
    </c:legend>
    <c:plotVisOnly val="1"/>
    <c:dispBlanksAs val="gap"/>
    <c:showDLblsOverMax val="0"/>
  </c:chart>
  <c:printSettings>
    <c:headerFooter alignWithMargins="0"/>
    <c:pageMargins b="1" l="0.75000000000000444" r="0.75000000000000444" t="1" header="0" footer="0"/>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1295546</xdr:colOff>
      <xdr:row>1</xdr:row>
      <xdr:rowOff>386730</xdr:rowOff>
    </xdr:to>
    <xdr:pic>
      <xdr:nvPicPr>
        <xdr:cNvPr id="2" name="Imagen 1" descr="http://fontur.com.co/aym_image/aym_logo/aym_logo_fontur.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3917" y="306917"/>
          <a:ext cx="1295546" cy="38673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240506</xdr:colOff>
      <xdr:row>38</xdr:row>
      <xdr:rowOff>47626</xdr:rowOff>
    </xdr:from>
    <xdr:to>
      <xdr:col>9</xdr:col>
      <xdr:colOff>1916906</xdr:colOff>
      <xdr:row>47</xdr:row>
      <xdr:rowOff>264319</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142875</xdr:colOff>
      <xdr:row>1</xdr:row>
      <xdr:rowOff>0</xdr:rowOff>
    </xdr:from>
    <xdr:to>
      <xdr:col>2</xdr:col>
      <xdr:colOff>57296</xdr:colOff>
      <xdr:row>1</xdr:row>
      <xdr:rowOff>386730</xdr:rowOff>
    </xdr:to>
    <xdr:pic>
      <xdr:nvPicPr>
        <xdr:cNvPr id="3" name="Imagen 2" descr="http://fontur.com.co/aym_image/aym_logo/aym_logo_fontur.png"/>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5775" y="247650"/>
          <a:ext cx="1295546" cy="38673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232832</xdr:colOff>
      <xdr:row>2</xdr:row>
      <xdr:rowOff>95250</xdr:rowOff>
    </xdr:from>
    <xdr:to>
      <xdr:col>2</xdr:col>
      <xdr:colOff>497416</xdr:colOff>
      <xdr:row>5</xdr:row>
      <xdr:rowOff>127000</xdr:rowOff>
    </xdr:to>
    <xdr:pic>
      <xdr:nvPicPr>
        <xdr:cNvPr id="4" name="Imagen 3" descr="http://fontur.com.co/aym_image/aym_logo/aym_logo_fontur.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0999" y="476250"/>
          <a:ext cx="1418167" cy="60325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232832</xdr:colOff>
      <xdr:row>2</xdr:row>
      <xdr:rowOff>95250</xdr:rowOff>
    </xdr:from>
    <xdr:to>
      <xdr:col>2</xdr:col>
      <xdr:colOff>325966</xdr:colOff>
      <xdr:row>6</xdr:row>
      <xdr:rowOff>50800</xdr:rowOff>
    </xdr:to>
    <xdr:pic>
      <xdr:nvPicPr>
        <xdr:cNvPr id="2" name="Imagen 1" descr="http://fontur.com.co/aym_image/aym_logo/aym_logo_fontur.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5232" y="476250"/>
          <a:ext cx="1417109" cy="6032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acosta/AppData/Local/Microsoft/Windows/INetCache/Content.Outlook/T1G9YDG1/Matriz%20de%20seguimiento%20Comite%20Fiduciario%20-%20Mode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s"/>
      <sheetName val="Convocatoria"/>
    </sheetNames>
    <sheetDataSet>
      <sheetData sheetId="0">
        <row r="101">
          <cell r="C101" t="str">
            <v>Delegado de supervisión</v>
          </cell>
        </row>
        <row r="102">
          <cell r="C102" t="str">
            <v>Radicado FONTUR</v>
          </cell>
        </row>
        <row r="103">
          <cell r="C103" t="str">
            <v>En formulación</v>
          </cell>
        </row>
        <row r="104">
          <cell r="C104" t="str">
            <v>En evaluación</v>
          </cell>
        </row>
        <row r="105">
          <cell r="C105" t="str">
            <v>Precontractual</v>
          </cell>
        </row>
        <row r="106">
          <cell r="C106" t="str">
            <v>En contratación</v>
          </cell>
        </row>
        <row r="107">
          <cell r="C107" t="str">
            <v>Contratado</v>
          </cell>
        </row>
        <row r="108">
          <cell r="C108" t="str">
            <v>En ejecución</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17"/>
  <sheetViews>
    <sheetView showGridLines="0" topLeftCell="A4" zoomScale="80" zoomScaleNormal="80" workbookViewId="0">
      <selection activeCell="C15" sqref="C15:E15"/>
    </sheetView>
  </sheetViews>
  <sheetFormatPr baseColWidth="10" defaultColWidth="36.5703125" defaultRowHeight="16.5" x14ac:dyDescent="0.3"/>
  <cols>
    <col min="1" max="1" width="6.5703125" style="1" customWidth="1"/>
    <col min="2" max="2" width="31.85546875" style="1" customWidth="1"/>
    <col min="3" max="3" width="35.140625" style="1" customWidth="1"/>
    <col min="4" max="16384" width="36.5703125" style="1"/>
  </cols>
  <sheetData>
    <row r="1" spans="2:22" ht="24" customHeight="1" x14ac:dyDescent="0.3"/>
    <row r="2" spans="2:22" s="2" customFormat="1" ht="37.5" customHeight="1" x14ac:dyDescent="0.3">
      <c r="B2" s="108" t="s">
        <v>81</v>
      </c>
      <c r="C2" s="108"/>
      <c r="D2" s="109"/>
      <c r="E2" s="110"/>
    </row>
    <row r="3" spans="2:22" s="4" customFormat="1" ht="18" x14ac:dyDescent="0.3">
      <c r="B3" s="3"/>
      <c r="C3" s="3"/>
      <c r="D3" s="3"/>
      <c r="E3" s="3"/>
    </row>
    <row r="4" spans="2:22" s="5" customFormat="1" ht="85.5" customHeight="1" x14ac:dyDescent="0.2">
      <c r="B4" s="105" t="s">
        <v>59</v>
      </c>
      <c r="C4" s="105"/>
      <c r="D4" s="106" t="s">
        <v>70</v>
      </c>
      <c r="E4" s="107"/>
    </row>
    <row r="5" spans="2:22" s="7" customFormat="1" ht="23.25" customHeight="1" x14ac:dyDescent="0.2">
      <c r="B5" s="6" t="s">
        <v>0</v>
      </c>
      <c r="C5" s="111" t="s">
        <v>71</v>
      </c>
      <c r="D5" s="112"/>
      <c r="E5" s="113"/>
    </row>
    <row r="6" spans="2:22" s="7" customFormat="1" ht="56.25" customHeight="1" x14ac:dyDescent="0.2">
      <c r="B6" s="6" t="s">
        <v>1</v>
      </c>
      <c r="C6" s="111" t="s">
        <v>66</v>
      </c>
      <c r="D6" s="112"/>
      <c r="E6" s="113"/>
    </row>
    <row r="7" spans="2:22" s="7" customFormat="1" ht="104.25" customHeight="1" x14ac:dyDescent="0.2">
      <c r="B7" s="6" t="s">
        <v>56</v>
      </c>
      <c r="C7" s="8" t="s">
        <v>72</v>
      </c>
      <c r="D7" s="6" t="s">
        <v>2</v>
      </c>
      <c r="E7" s="9" t="s">
        <v>48</v>
      </c>
    </row>
    <row r="8" spans="2:22" s="7" customFormat="1" ht="50.25" customHeight="1" x14ac:dyDescent="0.2">
      <c r="B8" s="6" t="s">
        <v>52</v>
      </c>
      <c r="C8" s="10" t="s">
        <v>69</v>
      </c>
      <c r="D8" s="6" t="s">
        <v>3</v>
      </c>
      <c r="E8" s="76" t="s">
        <v>60</v>
      </c>
    </row>
    <row r="9" spans="2:22" s="12" customFormat="1" ht="31.5" customHeight="1" x14ac:dyDescent="0.2">
      <c r="B9" s="11" t="s">
        <v>53</v>
      </c>
      <c r="C9" s="9" t="s">
        <v>85</v>
      </c>
      <c r="D9" s="11" t="s">
        <v>4</v>
      </c>
      <c r="E9" s="9" t="s">
        <v>10</v>
      </c>
      <c r="F9" s="7"/>
      <c r="G9" s="7"/>
      <c r="H9" s="7"/>
      <c r="I9" s="7"/>
      <c r="J9" s="7"/>
      <c r="K9" s="7"/>
      <c r="L9" s="7"/>
      <c r="M9" s="7"/>
      <c r="N9" s="7"/>
      <c r="O9" s="7"/>
      <c r="P9" s="7"/>
      <c r="Q9" s="7"/>
      <c r="R9" s="7"/>
      <c r="S9" s="7"/>
      <c r="T9" s="7"/>
      <c r="U9" s="7"/>
      <c r="V9" s="7"/>
    </row>
    <row r="10" spans="2:22" s="12" customFormat="1" ht="35.25" customHeight="1" x14ac:dyDescent="0.2">
      <c r="B10" s="11" t="s">
        <v>5</v>
      </c>
      <c r="C10" s="99">
        <v>0.25</v>
      </c>
      <c r="D10" s="11" t="s">
        <v>6</v>
      </c>
      <c r="E10" s="9" t="s">
        <v>57</v>
      </c>
      <c r="F10" s="7"/>
      <c r="G10" s="7"/>
      <c r="H10" s="7"/>
      <c r="I10" s="7"/>
      <c r="J10" s="7"/>
      <c r="K10" s="7"/>
      <c r="L10" s="7"/>
      <c r="M10" s="7"/>
      <c r="N10" s="7"/>
      <c r="O10" s="7"/>
      <c r="P10" s="7"/>
      <c r="Q10" s="7"/>
      <c r="R10" s="7"/>
      <c r="S10" s="7"/>
      <c r="T10" s="7"/>
      <c r="U10" s="7"/>
      <c r="V10" s="7"/>
    </row>
    <row r="11" spans="2:22" s="12" customFormat="1" ht="45" customHeight="1" x14ac:dyDescent="0.2">
      <c r="B11" s="11" t="s">
        <v>54</v>
      </c>
      <c r="C11" s="9" t="s">
        <v>87</v>
      </c>
      <c r="D11" s="11" t="s">
        <v>50</v>
      </c>
      <c r="E11" s="9" t="s">
        <v>58</v>
      </c>
      <c r="F11" s="7"/>
      <c r="G11" s="7"/>
      <c r="H11" s="7"/>
      <c r="I11" s="7"/>
      <c r="J11" s="7"/>
      <c r="K11" s="7"/>
      <c r="L11" s="7"/>
      <c r="M11" s="7"/>
      <c r="N11" s="7"/>
      <c r="O11" s="7"/>
      <c r="P11" s="7"/>
      <c r="Q11" s="7"/>
      <c r="R11" s="7"/>
      <c r="S11" s="7"/>
      <c r="T11" s="7"/>
      <c r="U11" s="7"/>
      <c r="V11" s="7"/>
    </row>
    <row r="12" spans="2:22" s="12" customFormat="1" ht="18.75" customHeight="1" x14ac:dyDescent="0.2">
      <c r="B12" s="114" t="s">
        <v>7</v>
      </c>
      <c r="C12" s="115"/>
      <c r="D12" s="115"/>
      <c r="E12" s="116"/>
      <c r="F12" s="7"/>
      <c r="G12" s="7"/>
      <c r="H12" s="7"/>
      <c r="I12" s="7"/>
      <c r="J12" s="7"/>
      <c r="K12" s="7"/>
      <c r="L12" s="7"/>
      <c r="M12" s="7"/>
      <c r="N12" s="7"/>
      <c r="O12" s="7"/>
      <c r="P12" s="7"/>
      <c r="Q12" s="7"/>
      <c r="R12" s="7"/>
      <c r="S12" s="7"/>
      <c r="T12" s="7"/>
      <c r="U12" s="7"/>
      <c r="V12" s="7"/>
    </row>
    <row r="13" spans="2:22" s="12" customFormat="1" ht="25.5" customHeight="1" x14ac:dyDescent="0.2">
      <c r="B13" s="11" t="s">
        <v>51</v>
      </c>
      <c r="C13" s="117" t="s">
        <v>86</v>
      </c>
      <c r="D13" s="117"/>
      <c r="E13" s="117"/>
      <c r="F13" s="7"/>
      <c r="G13" s="7"/>
      <c r="H13" s="7"/>
      <c r="I13" s="7"/>
      <c r="J13" s="7"/>
      <c r="K13" s="7"/>
      <c r="L13" s="7"/>
      <c r="M13" s="7"/>
      <c r="N13" s="7"/>
      <c r="O13" s="7"/>
      <c r="P13" s="7"/>
      <c r="Q13" s="7"/>
      <c r="R13" s="7"/>
      <c r="S13" s="7"/>
      <c r="T13" s="7"/>
      <c r="U13" s="7"/>
      <c r="V13" s="7"/>
    </row>
    <row r="14" spans="2:22" s="12" customFormat="1" ht="37.5" customHeight="1" x14ac:dyDescent="0.2">
      <c r="B14" s="11" t="s">
        <v>55</v>
      </c>
      <c r="C14" s="117" t="s">
        <v>88</v>
      </c>
      <c r="D14" s="117"/>
      <c r="E14" s="117"/>
      <c r="F14" s="7"/>
      <c r="G14" s="7"/>
      <c r="H14" s="7"/>
      <c r="I14" s="7"/>
      <c r="J14" s="7"/>
      <c r="K14" s="7"/>
      <c r="L14" s="7"/>
      <c r="M14" s="7"/>
      <c r="N14" s="7"/>
      <c r="O14" s="7"/>
      <c r="P14" s="7"/>
      <c r="Q14" s="7"/>
      <c r="R14" s="7"/>
      <c r="S14" s="7"/>
      <c r="T14" s="7"/>
      <c r="U14" s="7"/>
      <c r="V14" s="7"/>
    </row>
    <row r="15" spans="2:22" s="12" customFormat="1" ht="29.25" customHeight="1" x14ac:dyDescent="0.2">
      <c r="B15" s="11" t="s">
        <v>8</v>
      </c>
      <c r="C15" s="104" t="s">
        <v>75</v>
      </c>
      <c r="D15" s="104"/>
      <c r="E15" s="104"/>
      <c r="F15" s="7"/>
      <c r="G15" s="7"/>
      <c r="H15" s="7"/>
      <c r="I15" s="7"/>
      <c r="J15" s="7"/>
      <c r="K15" s="7"/>
      <c r="L15" s="7"/>
      <c r="M15" s="7"/>
      <c r="N15" s="7"/>
      <c r="O15" s="7"/>
      <c r="P15" s="7"/>
      <c r="Q15" s="7"/>
      <c r="R15" s="7"/>
      <c r="S15" s="7"/>
      <c r="T15" s="7"/>
      <c r="U15" s="7"/>
      <c r="V15" s="7"/>
    </row>
    <row r="16" spans="2:22" x14ac:dyDescent="0.3">
      <c r="F16" s="7"/>
      <c r="G16" s="7"/>
      <c r="H16" s="7"/>
      <c r="I16" s="7"/>
      <c r="J16" s="7"/>
      <c r="K16" s="7"/>
      <c r="L16" s="7"/>
      <c r="M16" s="7"/>
      <c r="N16" s="7"/>
      <c r="O16" s="7"/>
      <c r="P16" s="7"/>
      <c r="Q16" s="7"/>
      <c r="R16" s="7"/>
      <c r="S16" s="7"/>
      <c r="T16" s="7"/>
      <c r="U16" s="7"/>
      <c r="V16" s="7"/>
    </row>
    <row r="17" spans="6:22" x14ac:dyDescent="0.3">
      <c r="F17" s="7"/>
      <c r="G17" s="7"/>
      <c r="H17" s="7"/>
      <c r="I17" s="7"/>
      <c r="J17" s="7"/>
      <c r="K17" s="7"/>
      <c r="L17" s="7"/>
      <c r="M17" s="7"/>
      <c r="N17" s="7"/>
      <c r="O17" s="7"/>
      <c r="P17" s="7"/>
      <c r="Q17" s="7"/>
      <c r="R17" s="7"/>
      <c r="S17" s="7"/>
      <c r="T17" s="7"/>
      <c r="U17" s="7"/>
      <c r="V17" s="7"/>
    </row>
  </sheetData>
  <mergeCells count="9">
    <mergeCell ref="C15:E15"/>
    <mergeCell ref="B4:C4"/>
    <mergeCell ref="D4:E4"/>
    <mergeCell ref="B2:E2"/>
    <mergeCell ref="C5:E5"/>
    <mergeCell ref="C6:E6"/>
    <mergeCell ref="B12:E12"/>
    <mergeCell ref="C13:E13"/>
    <mergeCell ref="C14:E14"/>
  </mergeCells>
  <printOptions horizontalCentered="1"/>
  <pageMargins left="0.78740157480314965" right="0.78740157480314965" top="1.1811023622047245" bottom="0.78740157480314965" header="0.31496062992125984" footer="0.31496062992125984"/>
  <pageSetup scale="80" fitToHeight="0" orientation="landscape" r:id="rId1"/>
  <headerFooter scaleWithDoc="0">
    <oddFooter>&amp;L&amp;"Futura Std Book,Normal"&amp;8Código: I-MPF-03&amp;C&amp;"Futura Std Book,Normal"&amp;8Versión 00
COPIA CONTROLADA&amp;R&amp;"Futura Std Book,Normal"&amp;8Página &amp;P de &amp;N</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M61"/>
  <sheetViews>
    <sheetView showGridLines="0" tabSelected="1" zoomScale="80" zoomScaleNormal="80" zoomScaleSheetLayoutView="90" zoomScalePageLayoutView="85" workbookViewId="0">
      <selection activeCell="I9" sqref="I9:I10"/>
    </sheetView>
  </sheetViews>
  <sheetFormatPr baseColWidth="10" defaultRowHeight="19.5" x14ac:dyDescent="0.35"/>
  <cols>
    <col min="1" max="1" width="5.140625" style="28" customWidth="1"/>
    <col min="2" max="4" width="20.7109375" style="28" customWidth="1"/>
    <col min="5" max="5" width="20.7109375" style="28" hidden="1" customWidth="1"/>
    <col min="6" max="9" width="20.7109375" style="28" customWidth="1"/>
    <col min="10" max="10" width="31.28515625" style="28" customWidth="1"/>
    <col min="11" max="11" width="11.42578125" style="27"/>
    <col min="12" max="12" width="30.85546875" style="35" hidden="1" customWidth="1"/>
    <col min="13" max="13" width="0" style="28" hidden="1" customWidth="1"/>
    <col min="14" max="16384" width="11.42578125" style="28"/>
  </cols>
  <sheetData>
    <row r="2" spans="2:13" s="16" customFormat="1" ht="34.5" customHeight="1" x14ac:dyDescent="0.35">
      <c r="B2" s="150" t="s">
        <v>82</v>
      </c>
      <c r="C2" s="151"/>
      <c r="D2" s="151"/>
      <c r="E2" s="151"/>
      <c r="F2" s="151"/>
      <c r="G2" s="151"/>
      <c r="H2" s="151"/>
      <c r="I2" s="151"/>
      <c r="J2" s="151"/>
      <c r="K2" s="13"/>
      <c r="L2" s="14" t="s">
        <v>49</v>
      </c>
      <c r="M2" s="15"/>
    </row>
    <row r="3" spans="2:13" s="16" customFormat="1" ht="30.75" hidden="1" x14ac:dyDescent="0.55000000000000004">
      <c r="B3" s="152"/>
      <c r="C3" s="152"/>
      <c r="D3" s="152"/>
      <c r="E3" s="152"/>
      <c r="F3" s="152"/>
      <c r="G3" s="152"/>
      <c r="H3" s="152"/>
      <c r="I3" s="152"/>
      <c r="J3" s="152"/>
      <c r="K3" s="13"/>
      <c r="L3" s="15" t="s">
        <v>47</v>
      </c>
      <c r="M3" s="15"/>
    </row>
    <row r="4" spans="2:13" s="16" customFormat="1" ht="30.75" hidden="1" x14ac:dyDescent="0.55000000000000004">
      <c r="B4" s="152"/>
      <c r="C4" s="152"/>
      <c r="D4" s="152"/>
      <c r="E4" s="152"/>
      <c r="F4" s="152"/>
      <c r="G4" s="152"/>
      <c r="H4" s="152"/>
      <c r="I4" s="152"/>
      <c r="J4" s="152"/>
      <c r="K4" s="13"/>
      <c r="L4" s="15" t="s">
        <v>46</v>
      </c>
      <c r="M4" s="15"/>
    </row>
    <row r="5" spans="2:13" s="16" customFormat="1" ht="7.5" customHeight="1" x14ac:dyDescent="0.55000000000000004">
      <c r="B5" s="152"/>
      <c r="C5" s="152"/>
      <c r="D5" s="152"/>
      <c r="E5" s="152"/>
      <c r="F5" s="152"/>
      <c r="G5" s="152"/>
      <c r="H5" s="152"/>
      <c r="I5" s="152"/>
      <c r="J5" s="152"/>
      <c r="K5" s="13"/>
      <c r="L5" s="15" t="s">
        <v>45</v>
      </c>
      <c r="M5" s="15"/>
    </row>
    <row r="6" spans="2:13" s="16" customFormat="1" x14ac:dyDescent="0.35">
      <c r="B6" s="17"/>
      <c r="C6" s="18"/>
      <c r="D6" s="18"/>
      <c r="E6" s="18"/>
      <c r="F6" s="18"/>
      <c r="G6" s="18"/>
      <c r="H6" s="18"/>
      <c r="I6" s="18"/>
      <c r="J6" s="18"/>
      <c r="K6" s="13"/>
      <c r="L6" s="15" t="s">
        <v>37</v>
      </c>
    </row>
    <row r="7" spans="2:13" s="22" customFormat="1" ht="31.5" customHeight="1" x14ac:dyDescent="0.3">
      <c r="B7" s="69" t="s">
        <v>9</v>
      </c>
      <c r="C7" s="153" t="s">
        <v>65</v>
      </c>
      <c r="D7" s="153"/>
      <c r="E7" s="70"/>
      <c r="F7" s="141" t="s">
        <v>11</v>
      </c>
      <c r="G7" s="141"/>
      <c r="H7" s="141"/>
      <c r="I7" s="73" t="s">
        <v>12</v>
      </c>
      <c r="J7" s="19" t="s">
        <v>312</v>
      </c>
      <c r="K7" s="20"/>
      <c r="L7" s="21" t="s">
        <v>44</v>
      </c>
    </row>
    <row r="8" spans="2:13" s="24" customFormat="1" ht="31.5" customHeight="1" x14ac:dyDescent="0.3">
      <c r="B8" s="138" t="s">
        <v>13</v>
      </c>
      <c r="C8" s="139"/>
      <c r="D8" s="140"/>
      <c r="E8" s="71"/>
      <c r="F8" s="141" t="s">
        <v>14</v>
      </c>
      <c r="G8" s="141"/>
      <c r="H8" s="71" t="s">
        <v>15</v>
      </c>
      <c r="I8" s="71" t="s">
        <v>16</v>
      </c>
      <c r="J8" s="72" t="s">
        <v>17</v>
      </c>
      <c r="K8" s="23"/>
      <c r="L8" s="23"/>
    </row>
    <row r="9" spans="2:13" s="24" customFormat="1" ht="20.100000000000001" customHeight="1" x14ac:dyDescent="0.3">
      <c r="B9" s="142" t="s">
        <v>71</v>
      </c>
      <c r="C9" s="143"/>
      <c r="D9" s="144"/>
      <c r="E9" s="25"/>
      <c r="F9" s="142" t="str">
        <f>+'Ficha Técnica Indicador '!C7</f>
        <v>(Número de turistas atendidos en cierre del periodo evaluado-total de turistas atendidos en inicio del periodo/total de turistas atendidos en inicio del periodo)*100</v>
      </c>
      <c r="G9" s="143"/>
      <c r="H9" s="148">
        <v>0.25</v>
      </c>
      <c r="I9" s="163">
        <f>+C33</f>
        <v>-0.03</v>
      </c>
      <c r="J9" s="122" t="s">
        <v>336</v>
      </c>
      <c r="K9" s="23"/>
      <c r="L9" s="21"/>
    </row>
    <row r="10" spans="2:13" ht="93" customHeight="1" x14ac:dyDescent="0.35">
      <c r="B10" s="145"/>
      <c r="C10" s="146"/>
      <c r="D10" s="147"/>
      <c r="E10" s="26"/>
      <c r="F10" s="145"/>
      <c r="G10" s="146"/>
      <c r="H10" s="149"/>
      <c r="I10" s="164"/>
      <c r="J10" s="123"/>
      <c r="L10" s="15"/>
      <c r="M10" s="13"/>
    </row>
    <row r="11" spans="2:13" x14ac:dyDescent="0.35">
      <c r="B11" s="29"/>
      <c r="C11" s="30"/>
      <c r="D11" s="30"/>
      <c r="E11" s="30"/>
      <c r="F11" s="30"/>
      <c r="G11" s="30"/>
      <c r="H11" s="30"/>
      <c r="I11" s="30"/>
      <c r="J11" s="31"/>
      <c r="L11" s="14"/>
      <c r="M11" s="13"/>
    </row>
    <row r="12" spans="2:13" hidden="1" x14ac:dyDescent="0.35">
      <c r="B12" s="32"/>
      <c r="C12" s="33"/>
      <c r="D12" s="33"/>
      <c r="E12" s="33"/>
      <c r="F12" s="33"/>
      <c r="G12" s="33"/>
      <c r="H12" s="33"/>
      <c r="I12" s="33"/>
      <c r="J12" s="34"/>
      <c r="L12" s="14"/>
      <c r="M12" s="13"/>
    </row>
    <row r="13" spans="2:13" hidden="1" x14ac:dyDescent="0.35">
      <c r="B13" s="32"/>
      <c r="C13" s="33"/>
      <c r="D13" s="33"/>
      <c r="E13" s="33"/>
      <c r="F13" s="33"/>
      <c r="G13" s="33"/>
      <c r="H13" s="33"/>
      <c r="I13" s="33"/>
      <c r="J13" s="34"/>
      <c r="L13" s="14"/>
      <c r="M13" s="13"/>
    </row>
    <row r="14" spans="2:13" hidden="1" x14ac:dyDescent="0.35">
      <c r="B14" s="32"/>
      <c r="C14" s="33"/>
      <c r="D14" s="33"/>
      <c r="E14" s="33"/>
      <c r="F14" s="33"/>
      <c r="G14" s="33"/>
      <c r="H14" s="33"/>
      <c r="I14" s="33"/>
      <c r="J14" s="34"/>
      <c r="L14" s="14"/>
      <c r="M14" s="13"/>
    </row>
    <row r="15" spans="2:13" hidden="1" x14ac:dyDescent="0.35">
      <c r="B15" s="32"/>
      <c r="C15" s="33"/>
      <c r="D15" s="33"/>
      <c r="E15" s="33"/>
      <c r="F15" s="33"/>
      <c r="G15" s="33"/>
      <c r="H15" s="33"/>
      <c r="I15" s="33"/>
      <c r="J15" s="34"/>
    </row>
    <row r="16" spans="2:13" hidden="1" x14ac:dyDescent="0.35">
      <c r="B16" s="124" t="s">
        <v>18</v>
      </c>
      <c r="C16" s="125"/>
      <c r="D16" s="36" t="s">
        <v>19</v>
      </c>
      <c r="E16" s="37"/>
      <c r="F16" s="38" t="s">
        <v>20</v>
      </c>
      <c r="G16" s="33"/>
      <c r="H16" s="33"/>
      <c r="I16" s="33"/>
      <c r="J16" s="34"/>
    </row>
    <row r="17" spans="2:12" hidden="1" x14ac:dyDescent="0.35">
      <c r="B17" s="39"/>
      <c r="C17" s="40"/>
      <c r="D17" s="37"/>
      <c r="E17" s="37"/>
      <c r="F17" s="38"/>
      <c r="G17" s="33"/>
      <c r="H17" s="33"/>
      <c r="I17" s="33"/>
      <c r="J17" s="34"/>
    </row>
    <row r="18" spans="2:12" x14ac:dyDescent="0.35">
      <c r="B18" s="39"/>
      <c r="C18" s="40"/>
      <c r="D18" s="37"/>
      <c r="E18" s="37"/>
      <c r="F18" s="38"/>
      <c r="G18" s="33"/>
      <c r="H18" s="33"/>
      <c r="I18" s="33"/>
      <c r="J18" s="34"/>
    </row>
    <row r="19" spans="2:12" x14ac:dyDescent="0.35">
      <c r="B19" s="39"/>
      <c r="C19" s="40"/>
      <c r="D19" s="37"/>
      <c r="E19" s="37"/>
      <c r="F19" s="38"/>
      <c r="G19" s="33"/>
      <c r="H19" s="33"/>
      <c r="I19" s="33"/>
      <c r="J19" s="34"/>
    </row>
    <row r="20" spans="2:12" x14ac:dyDescent="0.35">
      <c r="B20" s="32"/>
      <c r="C20" s="33"/>
      <c r="D20" s="33"/>
      <c r="E20" s="33"/>
      <c r="F20" s="33"/>
      <c r="G20" s="33"/>
      <c r="H20" s="33"/>
      <c r="I20" s="33"/>
      <c r="J20" s="34"/>
    </row>
    <row r="21" spans="2:12" x14ac:dyDescent="0.35">
      <c r="B21" s="41" t="s">
        <v>21</v>
      </c>
      <c r="C21" s="42" t="s">
        <v>22</v>
      </c>
      <c r="D21" s="43" t="s">
        <v>15</v>
      </c>
      <c r="E21" s="44"/>
      <c r="F21" s="44"/>
      <c r="G21" s="44"/>
      <c r="H21" s="33"/>
      <c r="I21" s="33"/>
      <c r="J21" s="34"/>
    </row>
    <row r="22" spans="2:12" x14ac:dyDescent="0.35">
      <c r="B22" s="45" t="s">
        <v>23</v>
      </c>
      <c r="C22" s="74"/>
      <c r="D22" s="75"/>
      <c r="E22" s="46" t="e">
        <f>+C22/D22</f>
        <v>#DIV/0!</v>
      </c>
      <c r="F22" s="47" t="str">
        <f>+IF(D22=0,$L$7,IF(E22=0,$L$6,IF($D$16="mayor que la meta",(IF(E22&lt;1,$L$5,(IF(AND(E22&gt;=1,E22&lt;1.03),$L$4,(IF(AND(E22&gt;=1.03,E22&lt;1.07),$L$3,$L$2)))))),IF($D$16="menor que la meta",(IF(E22&lt;=0.93,$L$2,(IF(AND(E22&gt;0.93,E22&lt;=0.97),$L$3,(IF(AND(E22&gt;0.97,E22&lt;=1),$L$4,$L$5))))))))))</f>
        <v>La meta es 0, especifique en el ANALISIS DE DATOS el resultado de la medición con respecto a la meta programada</v>
      </c>
      <c r="G22" s="48"/>
      <c r="H22" s="48"/>
      <c r="I22" s="49"/>
      <c r="J22" s="50"/>
      <c r="K22" s="51"/>
      <c r="L22" s="52" t="e">
        <f>+C22/D22</f>
        <v>#DIV/0!</v>
      </c>
    </row>
    <row r="23" spans="2:12" x14ac:dyDescent="0.35">
      <c r="B23" s="45" t="s">
        <v>24</v>
      </c>
      <c r="C23" s="74"/>
      <c r="D23" s="75"/>
      <c r="E23" s="53" t="e">
        <f>+C23/D23</f>
        <v>#DIV/0!</v>
      </c>
      <c r="F23" s="47" t="str">
        <f t="shared" ref="F23:F33" si="0">+IF(D23=0,$L$7,IF(E23=0,$L$6,IF($D$16="mayor que la meta",(IF(E23&lt;1,$L$5,(IF(AND(E23&gt;=1,E23&lt;1.03),$L$4,(IF(AND(E23&gt;=1.03,E23&lt;1.07),$L$3,$L$2)))))),IF($D$16="menor que la meta",(IF(E23&lt;=0.93,$L$2,(IF(AND(E23&gt;0.93,E23&lt;=0.97),$L$3,(IF(AND(E23&gt;0.97,E23&lt;=1),$L$4,$L$5))))))))))</f>
        <v>La meta es 0, especifique en el ANALISIS DE DATOS el resultado de la medición con respecto a la meta programada</v>
      </c>
      <c r="G23" s="49"/>
      <c r="H23" s="49"/>
      <c r="I23" s="49"/>
      <c r="J23" s="50"/>
      <c r="K23" s="51"/>
      <c r="L23" s="52" t="e">
        <f t="shared" ref="L23:L33" si="1">+C23/D23</f>
        <v>#DIV/0!</v>
      </c>
    </row>
    <row r="24" spans="2:12" x14ac:dyDescent="0.35">
      <c r="B24" s="45" t="s">
        <v>25</v>
      </c>
      <c r="C24" s="74"/>
      <c r="D24" s="75"/>
      <c r="E24" s="53" t="e">
        <f t="shared" ref="E24:E33" si="2">+C24/D24</f>
        <v>#DIV/0!</v>
      </c>
      <c r="F24" s="47" t="str">
        <f t="shared" si="0"/>
        <v>La meta es 0, especifique en el ANALISIS DE DATOS el resultado de la medición con respecto a la meta programada</v>
      </c>
      <c r="G24" s="49"/>
      <c r="H24" s="49"/>
      <c r="I24" s="49"/>
      <c r="J24" s="50"/>
      <c r="K24" s="51"/>
      <c r="L24" s="52" t="e">
        <f t="shared" si="1"/>
        <v>#DIV/0!</v>
      </c>
    </row>
    <row r="25" spans="2:12" x14ac:dyDescent="0.35">
      <c r="B25" s="45" t="s">
        <v>26</v>
      </c>
      <c r="C25" s="74"/>
      <c r="D25" s="75"/>
      <c r="E25" s="53" t="e">
        <f t="shared" si="2"/>
        <v>#DIV/0!</v>
      </c>
      <c r="F25" s="47" t="str">
        <f t="shared" si="0"/>
        <v>La meta es 0, especifique en el ANALISIS DE DATOS el resultado de la medición con respecto a la meta programada</v>
      </c>
      <c r="G25" s="49"/>
      <c r="H25" s="49"/>
      <c r="I25" s="49"/>
      <c r="J25" s="50"/>
      <c r="K25" s="51"/>
      <c r="L25" s="52" t="e">
        <f t="shared" si="1"/>
        <v>#DIV/0!</v>
      </c>
    </row>
    <row r="26" spans="2:12" x14ac:dyDescent="0.35">
      <c r="B26" s="45" t="s">
        <v>27</v>
      </c>
      <c r="C26" s="74"/>
      <c r="D26" s="75"/>
      <c r="E26" s="53" t="e">
        <f t="shared" si="2"/>
        <v>#DIV/0!</v>
      </c>
      <c r="F26" s="47" t="str">
        <f t="shared" si="0"/>
        <v>La meta es 0, especifique en el ANALISIS DE DATOS el resultado de la medición con respecto a la meta programada</v>
      </c>
      <c r="G26" s="49"/>
      <c r="H26" s="49"/>
      <c r="I26" s="49"/>
      <c r="J26" s="50"/>
      <c r="K26" s="51"/>
      <c r="L26" s="52" t="e">
        <f t="shared" si="1"/>
        <v>#DIV/0!</v>
      </c>
    </row>
    <row r="27" spans="2:12" x14ac:dyDescent="0.35">
      <c r="B27" s="45" t="s">
        <v>28</v>
      </c>
      <c r="C27" s="74"/>
      <c r="D27" s="75"/>
      <c r="E27" s="53" t="e">
        <f t="shared" si="2"/>
        <v>#DIV/0!</v>
      </c>
      <c r="F27" s="47" t="str">
        <f t="shared" si="0"/>
        <v>La meta es 0, especifique en el ANALISIS DE DATOS el resultado de la medición con respecto a la meta programada</v>
      </c>
      <c r="G27" s="49"/>
      <c r="H27" s="49"/>
      <c r="I27" s="49"/>
      <c r="J27" s="50"/>
      <c r="K27" s="51"/>
      <c r="L27" s="52" t="e">
        <f t="shared" si="1"/>
        <v>#DIV/0!</v>
      </c>
    </row>
    <row r="28" spans="2:12" x14ac:dyDescent="0.35">
      <c r="B28" s="45" t="s">
        <v>29</v>
      </c>
      <c r="C28" s="74"/>
      <c r="D28" s="75"/>
      <c r="E28" s="53" t="e">
        <f t="shared" si="2"/>
        <v>#DIV/0!</v>
      </c>
      <c r="F28" s="47" t="str">
        <f t="shared" si="0"/>
        <v>La meta es 0, especifique en el ANALISIS DE DATOS el resultado de la medición con respecto a la meta programada</v>
      </c>
      <c r="G28" s="49"/>
      <c r="H28" s="49"/>
      <c r="I28" s="49"/>
      <c r="J28" s="50"/>
      <c r="K28" s="51"/>
      <c r="L28" s="52" t="e">
        <f t="shared" si="1"/>
        <v>#DIV/0!</v>
      </c>
    </row>
    <row r="29" spans="2:12" x14ac:dyDescent="0.35">
      <c r="B29" s="45" t="s">
        <v>30</v>
      </c>
      <c r="C29" s="74"/>
      <c r="D29" s="75"/>
      <c r="E29" s="53" t="e">
        <f t="shared" si="2"/>
        <v>#DIV/0!</v>
      </c>
      <c r="F29" s="47" t="str">
        <f t="shared" si="0"/>
        <v>La meta es 0, especifique en el ANALISIS DE DATOS el resultado de la medición con respecto a la meta programada</v>
      </c>
      <c r="G29" s="49"/>
      <c r="H29" s="49"/>
      <c r="I29" s="49"/>
      <c r="J29" s="50"/>
      <c r="K29" s="51"/>
      <c r="L29" s="52" t="e">
        <f t="shared" si="1"/>
        <v>#DIV/0!</v>
      </c>
    </row>
    <row r="30" spans="2:12" x14ac:dyDescent="0.35">
      <c r="B30" s="45" t="s">
        <v>31</v>
      </c>
      <c r="C30" s="74"/>
      <c r="D30" s="75"/>
      <c r="E30" s="53" t="e">
        <f t="shared" si="2"/>
        <v>#DIV/0!</v>
      </c>
      <c r="F30" s="47" t="str">
        <f t="shared" si="0"/>
        <v>La meta es 0, especifique en el ANALISIS DE DATOS el resultado de la medición con respecto a la meta programada</v>
      </c>
      <c r="G30" s="49"/>
      <c r="H30" s="49"/>
      <c r="I30" s="49"/>
      <c r="J30" s="50"/>
      <c r="K30" s="51"/>
      <c r="L30" s="52" t="e">
        <f t="shared" si="1"/>
        <v>#DIV/0!</v>
      </c>
    </row>
    <row r="31" spans="2:12" x14ac:dyDescent="0.35">
      <c r="B31" s="45" t="s">
        <v>32</v>
      </c>
      <c r="C31" s="74"/>
      <c r="D31" s="75"/>
      <c r="E31" s="53" t="e">
        <f t="shared" si="2"/>
        <v>#DIV/0!</v>
      </c>
      <c r="F31" s="47" t="str">
        <f t="shared" si="0"/>
        <v>La meta es 0, especifique en el ANALISIS DE DATOS el resultado de la medición con respecto a la meta programada</v>
      </c>
      <c r="G31" s="49"/>
      <c r="H31" s="49"/>
      <c r="I31" s="49"/>
      <c r="J31" s="50"/>
      <c r="K31" s="51"/>
      <c r="L31" s="52" t="e">
        <f t="shared" si="1"/>
        <v>#DIV/0!</v>
      </c>
    </row>
    <row r="32" spans="2:12" x14ac:dyDescent="0.35">
      <c r="B32" s="45" t="s">
        <v>33</v>
      </c>
      <c r="C32" s="74"/>
      <c r="D32" s="75"/>
      <c r="E32" s="53" t="e">
        <f t="shared" si="2"/>
        <v>#DIV/0!</v>
      </c>
      <c r="F32" s="47" t="str">
        <f t="shared" si="0"/>
        <v>La meta es 0, especifique en el ANALISIS DE DATOS el resultado de la medición con respecto a la meta programada</v>
      </c>
      <c r="G32" s="49"/>
      <c r="H32" s="49"/>
      <c r="I32" s="49"/>
      <c r="J32" s="50"/>
      <c r="K32" s="51"/>
      <c r="L32" s="52" t="e">
        <f t="shared" si="1"/>
        <v>#DIV/0!</v>
      </c>
    </row>
    <row r="33" spans="2:12" x14ac:dyDescent="0.35">
      <c r="B33" s="54" t="s">
        <v>34</v>
      </c>
      <c r="C33" s="100">
        <v>-0.03</v>
      </c>
      <c r="D33" s="101">
        <v>0.25</v>
      </c>
      <c r="E33" s="53">
        <f t="shared" si="2"/>
        <v>-0.12</v>
      </c>
      <c r="F33" s="47" t="str">
        <f t="shared" si="0"/>
        <v>Advertencia: No se cumplió la meta esperada para el periodo.</v>
      </c>
      <c r="G33" s="49"/>
      <c r="H33" s="49"/>
      <c r="I33" s="49"/>
      <c r="J33" s="50"/>
      <c r="K33" s="51"/>
      <c r="L33" s="52">
        <f t="shared" si="1"/>
        <v>-0.12</v>
      </c>
    </row>
    <row r="34" spans="2:12" x14ac:dyDescent="0.35">
      <c r="B34" s="55"/>
      <c r="C34" s="56"/>
      <c r="D34" s="56"/>
      <c r="E34" s="57"/>
      <c r="F34" s="58"/>
      <c r="G34" s="49"/>
      <c r="H34" s="49"/>
      <c r="I34" s="49"/>
      <c r="J34" s="50"/>
      <c r="K34" s="51"/>
      <c r="L34" s="52"/>
    </row>
    <row r="35" spans="2:12" x14ac:dyDescent="0.35">
      <c r="B35" s="55"/>
      <c r="C35" s="56"/>
      <c r="D35" s="56"/>
      <c r="E35" s="57"/>
      <c r="F35" s="58"/>
      <c r="G35" s="49"/>
      <c r="H35" s="49"/>
      <c r="I35" s="49"/>
      <c r="J35" s="50"/>
      <c r="K35" s="51"/>
      <c r="L35" s="52"/>
    </row>
    <row r="36" spans="2:12" x14ac:dyDescent="0.35">
      <c r="B36" s="55"/>
      <c r="C36" s="56"/>
      <c r="D36" s="56"/>
      <c r="E36" s="57"/>
      <c r="F36" s="58"/>
      <c r="G36" s="49"/>
      <c r="H36" s="49"/>
      <c r="I36" s="49"/>
      <c r="J36" s="50"/>
      <c r="K36" s="51"/>
      <c r="L36" s="52"/>
    </row>
    <row r="37" spans="2:12" x14ac:dyDescent="0.35">
      <c r="B37" s="55"/>
      <c r="C37" s="56"/>
      <c r="D37" s="56"/>
      <c r="E37" s="57"/>
      <c r="F37" s="58"/>
      <c r="G37" s="49"/>
      <c r="H37" s="49"/>
      <c r="I37" s="49"/>
      <c r="J37" s="50"/>
      <c r="K37" s="51"/>
      <c r="L37" s="52"/>
    </row>
    <row r="38" spans="2:12" x14ac:dyDescent="0.35">
      <c r="B38" s="55"/>
      <c r="C38" s="56"/>
      <c r="D38" s="56"/>
      <c r="E38" s="57"/>
      <c r="F38" s="58"/>
      <c r="G38" s="49"/>
      <c r="H38" s="49"/>
      <c r="I38" s="49"/>
      <c r="J38" s="50"/>
      <c r="K38" s="51"/>
      <c r="L38" s="52"/>
    </row>
    <row r="39" spans="2:12" x14ac:dyDescent="0.35">
      <c r="B39" s="55"/>
      <c r="C39" s="56"/>
      <c r="D39" s="56"/>
      <c r="E39" s="57"/>
      <c r="F39" s="58"/>
      <c r="G39" s="49"/>
      <c r="H39" s="49"/>
      <c r="I39" s="49"/>
      <c r="J39" s="50"/>
      <c r="K39" s="51"/>
      <c r="L39" s="52"/>
    </row>
    <row r="40" spans="2:12" ht="26.25" customHeight="1" x14ac:dyDescent="0.35">
      <c r="B40" s="59"/>
      <c r="C40" s="37"/>
      <c r="D40" s="37"/>
      <c r="E40" s="37"/>
      <c r="F40" s="37"/>
      <c r="G40" s="37"/>
      <c r="H40" s="33"/>
      <c r="I40" s="33"/>
      <c r="J40" s="34"/>
    </row>
    <row r="41" spans="2:12" ht="26.25" customHeight="1" x14ac:dyDescent="0.35">
      <c r="B41" s="59"/>
      <c r="C41" s="37"/>
      <c r="D41" s="37"/>
      <c r="E41" s="37"/>
      <c r="F41" s="37"/>
      <c r="G41" s="37"/>
      <c r="H41" s="33"/>
      <c r="I41" s="33"/>
      <c r="J41" s="34"/>
    </row>
    <row r="42" spans="2:12" ht="26.25" customHeight="1" x14ac:dyDescent="0.35">
      <c r="B42" s="59"/>
      <c r="C42" s="37"/>
      <c r="D42" s="37"/>
      <c r="E42" s="37"/>
      <c r="F42" s="37"/>
      <c r="G42" s="37"/>
      <c r="H42" s="33"/>
      <c r="I42" s="33"/>
      <c r="J42" s="34"/>
    </row>
    <row r="43" spans="2:12" ht="26.25" customHeight="1" x14ac:dyDescent="0.35">
      <c r="B43" s="59"/>
      <c r="C43" s="37"/>
      <c r="D43" s="37"/>
      <c r="E43" s="37"/>
      <c r="F43" s="37"/>
      <c r="G43" s="37"/>
      <c r="H43" s="33"/>
      <c r="I43" s="33"/>
      <c r="J43" s="34"/>
    </row>
    <row r="44" spans="2:12" ht="26.25" customHeight="1" x14ac:dyDescent="0.35">
      <c r="B44" s="59"/>
      <c r="C44" s="37"/>
      <c r="D44" s="37"/>
      <c r="E44" s="37"/>
      <c r="F44" s="37"/>
      <c r="G44" s="37"/>
      <c r="H44" s="33"/>
      <c r="I44" s="33"/>
      <c r="J44" s="34"/>
    </row>
    <row r="45" spans="2:12" ht="26.25" customHeight="1" x14ac:dyDescent="0.35">
      <c r="B45" s="59"/>
      <c r="C45" s="37"/>
      <c r="D45" s="37"/>
      <c r="E45" s="37"/>
      <c r="F45" s="37"/>
      <c r="G45" s="37"/>
      <c r="H45" s="33"/>
      <c r="I45" s="33"/>
      <c r="J45" s="34"/>
    </row>
    <row r="46" spans="2:12" ht="26.25" customHeight="1" x14ac:dyDescent="0.35">
      <c r="B46" s="59"/>
      <c r="C46" s="37"/>
      <c r="D46" s="37"/>
      <c r="E46" s="37"/>
      <c r="F46" s="37"/>
      <c r="G46" s="37"/>
      <c r="H46" s="33"/>
      <c r="I46" s="33"/>
      <c r="J46" s="34"/>
    </row>
    <row r="47" spans="2:12" ht="26.25" customHeight="1" x14ac:dyDescent="0.35">
      <c r="B47" s="59"/>
      <c r="C47" s="37"/>
      <c r="D47" s="37"/>
      <c r="E47" s="37"/>
      <c r="F47" s="37"/>
      <c r="G47" s="37"/>
      <c r="H47" s="33"/>
      <c r="I47" s="33"/>
      <c r="J47" s="34"/>
    </row>
    <row r="48" spans="2:12" ht="26.25" customHeight="1" x14ac:dyDescent="0.35">
      <c r="B48" s="59"/>
      <c r="C48" s="37"/>
      <c r="D48" s="37"/>
      <c r="E48" s="37"/>
      <c r="F48" s="37"/>
      <c r="G48" s="37"/>
      <c r="H48" s="33"/>
      <c r="I48" s="33"/>
      <c r="J48" s="34"/>
    </row>
    <row r="49" spans="2:10" ht="26.25" customHeight="1" x14ac:dyDescent="0.35">
      <c r="B49" s="59"/>
      <c r="C49" s="37"/>
      <c r="D49" s="37"/>
      <c r="E49" s="37"/>
      <c r="F49" s="37"/>
      <c r="G49" s="37"/>
      <c r="H49" s="33"/>
      <c r="I49" s="33"/>
      <c r="J49" s="34"/>
    </row>
    <row r="50" spans="2:10" ht="21" x14ac:dyDescent="0.35">
      <c r="B50" s="126" t="s">
        <v>35</v>
      </c>
      <c r="C50" s="127"/>
      <c r="D50" s="127"/>
      <c r="E50" s="127"/>
      <c r="F50" s="127"/>
      <c r="G50" s="127"/>
      <c r="H50" s="127"/>
      <c r="I50" s="127"/>
      <c r="J50" s="128"/>
    </row>
    <row r="51" spans="2:10" hidden="1" x14ac:dyDescent="0.35">
      <c r="B51" s="129"/>
      <c r="C51" s="130"/>
      <c r="D51" s="130"/>
      <c r="E51" s="130"/>
      <c r="F51" s="130"/>
      <c r="G51" s="130"/>
      <c r="H51" s="130"/>
      <c r="I51" s="130"/>
      <c r="J51" s="131"/>
    </row>
    <row r="52" spans="2:10" hidden="1" x14ac:dyDescent="0.35">
      <c r="B52" s="132"/>
      <c r="C52" s="133"/>
      <c r="D52" s="133"/>
      <c r="E52" s="133"/>
      <c r="F52" s="133"/>
      <c r="G52" s="133"/>
      <c r="H52" s="133"/>
      <c r="I52" s="133"/>
      <c r="J52" s="134"/>
    </row>
    <row r="53" spans="2:10" x14ac:dyDescent="0.35">
      <c r="B53" s="135"/>
      <c r="C53" s="136"/>
      <c r="D53" s="136"/>
      <c r="E53" s="136"/>
      <c r="F53" s="136"/>
      <c r="G53" s="136"/>
      <c r="H53" s="136"/>
      <c r="I53" s="136"/>
      <c r="J53" s="137"/>
    </row>
    <row r="54" spans="2:10" ht="34.5" x14ac:dyDescent="0.35">
      <c r="B54" s="60" t="s">
        <v>36</v>
      </c>
      <c r="C54" s="61"/>
      <c r="D54" s="61"/>
      <c r="E54" s="61"/>
      <c r="F54" s="61"/>
      <c r="G54" s="61"/>
      <c r="H54" s="61"/>
      <c r="I54" s="61"/>
      <c r="J54" s="62"/>
    </row>
    <row r="55" spans="2:10" x14ac:dyDescent="0.35">
      <c r="B55" s="63" t="s">
        <v>37</v>
      </c>
      <c r="C55" s="118" t="s">
        <v>38</v>
      </c>
      <c r="D55" s="118"/>
      <c r="E55" s="118"/>
      <c r="F55" s="118"/>
      <c r="G55" s="118"/>
      <c r="H55" s="118"/>
      <c r="I55" s="118"/>
      <c r="J55" s="119"/>
    </row>
    <row r="56" spans="2:10" ht="39" customHeight="1" x14ac:dyDescent="0.35">
      <c r="B56" s="64"/>
      <c r="C56" s="118" t="s">
        <v>39</v>
      </c>
      <c r="D56" s="118"/>
      <c r="E56" s="118"/>
      <c r="F56" s="118"/>
      <c r="G56" s="118"/>
      <c r="H56" s="118"/>
      <c r="I56" s="118"/>
      <c r="J56" s="119"/>
    </row>
    <row r="57" spans="2:10" ht="38.25" customHeight="1" x14ac:dyDescent="0.35">
      <c r="B57" s="65"/>
      <c r="C57" s="118" t="s">
        <v>40</v>
      </c>
      <c r="D57" s="118"/>
      <c r="E57" s="118"/>
      <c r="F57" s="118"/>
      <c r="G57" s="118"/>
      <c r="H57" s="118"/>
      <c r="I57" s="118"/>
      <c r="J57" s="119"/>
    </row>
    <row r="58" spans="2:10" ht="37.5" customHeight="1" x14ac:dyDescent="0.35">
      <c r="B58" s="66"/>
      <c r="C58" s="118" t="s">
        <v>41</v>
      </c>
      <c r="D58" s="118"/>
      <c r="E58" s="118"/>
      <c r="F58" s="118"/>
      <c r="G58" s="118"/>
      <c r="H58" s="118"/>
      <c r="I58" s="118"/>
      <c r="J58" s="119"/>
    </row>
    <row r="59" spans="2:10" ht="39.75" customHeight="1" x14ac:dyDescent="0.35">
      <c r="B59" s="67" t="s">
        <v>42</v>
      </c>
      <c r="C59" s="120" t="s">
        <v>43</v>
      </c>
      <c r="D59" s="120"/>
      <c r="E59" s="120"/>
      <c r="F59" s="120"/>
      <c r="G59" s="120"/>
      <c r="H59" s="120"/>
      <c r="I59" s="120"/>
      <c r="J59" s="121"/>
    </row>
    <row r="60" spans="2:10" x14ac:dyDescent="0.35">
      <c r="B60" s="68"/>
      <c r="C60" s="68"/>
      <c r="D60" s="68"/>
      <c r="E60" s="68"/>
      <c r="F60" s="68"/>
      <c r="G60" s="68"/>
      <c r="H60" s="68"/>
      <c r="I60" s="68"/>
      <c r="J60" s="68"/>
    </row>
    <row r="61" spans="2:10" x14ac:dyDescent="0.35">
      <c r="B61" s="68"/>
      <c r="C61" s="68"/>
      <c r="D61" s="68"/>
      <c r="E61" s="68"/>
      <c r="F61" s="68"/>
      <c r="G61" s="68"/>
      <c r="H61" s="68"/>
      <c r="I61" s="68"/>
      <c r="J61" s="68"/>
    </row>
  </sheetData>
  <mergeCells count="21">
    <mergeCell ref="B2:J2"/>
    <mergeCell ref="B3:J3"/>
    <mergeCell ref="B4:J4"/>
    <mergeCell ref="B5:J5"/>
    <mergeCell ref="C7:D7"/>
    <mergeCell ref="F7:H7"/>
    <mergeCell ref="B8:D8"/>
    <mergeCell ref="F8:G8"/>
    <mergeCell ref="B9:D10"/>
    <mergeCell ref="F9:G10"/>
    <mergeCell ref="H9:H10"/>
    <mergeCell ref="C57:J57"/>
    <mergeCell ref="C58:J58"/>
    <mergeCell ref="C59:J59"/>
    <mergeCell ref="J9:J10"/>
    <mergeCell ref="B16:C16"/>
    <mergeCell ref="B50:J50"/>
    <mergeCell ref="B51:J53"/>
    <mergeCell ref="C55:J55"/>
    <mergeCell ref="C56:J56"/>
    <mergeCell ref="I9:I10"/>
  </mergeCells>
  <conditionalFormatting sqref="B16:C19">
    <cfRule type="expression" dxfId="12" priority="12" stopIfTrue="1">
      <formula>D16="menor que la meta"</formula>
    </cfRule>
    <cfRule type="expression" dxfId="11" priority="13" stopIfTrue="1">
      <formula>D16="mayor que la meta"</formula>
    </cfRule>
  </conditionalFormatting>
  <conditionalFormatting sqref="E22:E39">
    <cfRule type="expression" dxfId="10" priority="9" stopIfTrue="1">
      <formula>$F22=$L$3</formula>
    </cfRule>
    <cfRule type="expression" dxfId="9" priority="10" stopIfTrue="1">
      <formula>$F22=$L$4</formula>
    </cfRule>
    <cfRule type="expression" dxfId="8" priority="11" stopIfTrue="1">
      <formula>$F22=$L$5</formula>
    </cfRule>
  </conditionalFormatting>
  <conditionalFormatting sqref="D16:D19">
    <cfRule type="cellIs" dxfId="7" priority="7" stopIfTrue="1" operator="equal">
      <formula>"menor que la meta"</formula>
    </cfRule>
    <cfRule type="cellIs" dxfId="6" priority="8" stopIfTrue="1" operator="equal">
      <formula>"mayor que la meta"</formula>
    </cfRule>
  </conditionalFormatting>
  <conditionalFormatting sqref="C22:D29 C31:D39">
    <cfRule type="expression" dxfId="5" priority="4" stopIfTrue="1">
      <formula>OR($F22=$L$3,$F22=$L$2)</formula>
    </cfRule>
    <cfRule type="expression" dxfId="4" priority="5" stopIfTrue="1">
      <formula>$F22=$L$4</formula>
    </cfRule>
    <cfRule type="expression" dxfId="3" priority="6" stopIfTrue="1">
      <formula>$F22=$L$5</formula>
    </cfRule>
  </conditionalFormatting>
  <conditionalFormatting sqref="C30:D30">
    <cfRule type="expression" dxfId="2" priority="1" stopIfTrue="1">
      <formula>OR($F30=$L$3,$F30=$L$2)</formula>
    </cfRule>
    <cfRule type="expression" dxfId="1" priority="2" stopIfTrue="1">
      <formula>$F30=$L$4</formula>
    </cfRule>
    <cfRule type="expression" dxfId="0" priority="3" stopIfTrue="1">
      <formula>$F30=$L$5</formula>
    </cfRule>
  </conditionalFormatting>
  <dataValidations count="3">
    <dataValidation type="list" errorStyle="warning" showInputMessage="1" showErrorMessage="1" errorTitle="Atención" error="Solamente se debe escoger una de las siguientes  opciones:_x000a_mayor que la meta o_x000a_menor que la meta" promptTitle="Tendencia del Indicador:" prompt="_x000a_mayor que la meta_x000a_(Medición ideal &gt;= Meta)_x000a__x000a_menor que la meta_x000a_(Medición ideal &lt;= Meta)" sqref="D16:D19">
      <formula1>"mayor que la meta, menor que la meta"</formula1>
    </dataValidation>
    <dataValidation showInputMessage="1" showErrorMessage="1" sqref="E16:E19"/>
    <dataValidation errorStyle="information" showInputMessage="1" errorTitle="Opciones permitidas" error="Mensual_x000a_Bimensual_x000a_Trimestral_x000a_Semestral_x000a_Anual" promptTitle="Opciones sugeridas" prompt="Mensual, Bimensual, Trimestral, Semestral o Anual" sqref="J9:J10"/>
  </dataValidations>
  <printOptions horizontalCentered="1" verticalCentered="1"/>
  <pageMargins left="0.78740157480314965" right="0.59055118110236227" top="0.98425196850393704" bottom="0.98425196850393704" header="0.51181102362204722" footer="0.51181102362204722"/>
  <pageSetup scale="70" orientation="landscape" r:id="rId1"/>
  <headerFooter scaleWithDoc="0">
    <oddFooter>&amp;L&amp;"Futura Std Book,Normal"&amp;8Código: I-MPF-03&amp;C&amp;"Futura Std Book,Normal"&amp;8Versión 00
COPIA CONTROLADA&amp;R&amp;"Futura Std Book,Normal"&amp;8Página &amp;P de &amp;N</oddFooter>
  </headerFooter>
  <ignoredErrors>
    <ignoredError sqref="F22:F32" emptyCellReference="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143"/>
  <sheetViews>
    <sheetView showGridLines="0" topLeftCell="A136" zoomScale="90" zoomScaleNormal="90" workbookViewId="0">
      <selection activeCell="D157" sqref="D157"/>
    </sheetView>
  </sheetViews>
  <sheetFormatPr baseColWidth="10" defaultRowHeight="15" x14ac:dyDescent="0.2"/>
  <cols>
    <col min="1" max="1" width="2.28515625" style="80" customWidth="1"/>
    <col min="2" max="2" width="17.28515625" style="77" bestFit="1" customWidth="1"/>
    <col min="3" max="3" width="28.42578125" style="78" customWidth="1"/>
    <col min="4" max="6" width="23.28515625" style="77" customWidth="1"/>
    <col min="7" max="7" width="32.5703125" style="78" customWidth="1"/>
    <col min="8" max="16384" width="11.42578125" style="80"/>
  </cols>
  <sheetData>
    <row r="1" spans="2:7" x14ac:dyDescent="0.2">
      <c r="E1" s="79"/>
    </row>
    <row r="2" spans="2:7" x14ac:dyDescent="0.2">
      <c r="E2" s="81"/>
    </row>
    <row r="3" spans="2:7" ht="15" customHeight="1" x14ac:dyDescent="0.2">
      <c r="B3" s="82"/>
      <c r="C3" s="157" t="s">
        <v>80</v>
      </c>
      <c r="D3" s="157"/>
      <c r="E3" s="157"/>
      <c r="F3" s="79" t="s">
        <v>61</v>
      </c>
      <c r="G3" s="83" t="s">
        <v>84</v>
      </c>
    </row>
    <row r="4" spans="2:7" ht="15" customHeight="1" x14ac:dyDescent="0.2">
      <c r="B4" s="84"/>
      <c r="C4" s="158"/>
      <c r="D4" s="158"/>
      <c r="E4" s="158"/>
      <c r="F4" s="81" t="s">
        <v>62</v>
      </c>
      <c r="G4" s="85" t="s">
        <v>63</v>
      </c>
    </row>
    <row r="5" spans="2:7" ht="15" customHeight="1" x14ac:dyDescent="0.2">
      <c r="B5" s="84"/>
      <c r="C5" s="158"/>
      <c r="D5" s="158"/>
      <c r="E5" s="158"/>
      <c r="F5" s="86" t="s">
        <v>64</v>
      </c>
      <c r="G5" s="87">
        <v>43376</v>
      </c>
    </row>
    <row r="6" spans="2:7" ht="20.25" x14ac:dyDescent="0.2">
      <c r="B6" s="84"/>
      <c r="C6" s="88"/>
      <c r="D6" s="88"/>
      <c r="E6" s="88"/>
      <c r="F6" s="88"/>
      <c r="G6" s="89"/>
    </row>
    <row r="7" spans="2:7" ht="15" customHeight="1" x14ac:dyDescent="0.2">
      <c r="B7" s="154"/>
      <c r="C7" s="155"/>
      <c r="D7" s="90"/>
      <c r="E7" s="90"/>
      <c r="F7" s="90"/>
      <c r="G7" s="91"/>
    </row>
    <row r="8" spans="2:7" ht="48" customHeight="1" x14ac:dyDescent="0.2">
      <c r="B8" s="156" t="s">
        <v>83</v>
      </c>
      <c r="C8" s="156"/>
      <c r="D8" s="93">
        <v>911006</v>
      </c>
      <c r="E8" s="93" t="s">
        <v>67</v>
      </c>
      <c r="F8" s="159" t="s">
        <v>310</v>
      </c>
      <c r="G8" s="160"/>
    </row>
    <row r="9" spans="2:7" ht="13.5" x14ac:dyDescent="0.2">
      <c r="B9" s="94" t="s">
        <v>73</v>
      </c>
      <c r="C9" s="94" t="s">
        <v>74</v>
      </c>
      <c r="D9" s="94" t="s">
        <v>308</v>
      </c>
      <c r="E9" s="94" t="s">
        <v>309</v>
      </c>
      <c r="F9" s="94" t="s">
        <v>78</v>
      </c>
      <c r="G9" s="94" t="s">
        <v>68</v>
      </c>
    </row>
    <row r="10" spans="2:7" ht="45" x14ac:dyDescent="0.2">
      <c r="B10" s="93" t="s">
        <v>89</v>
      </c>
      <c r="C10" s="93" t="s">
        <v>218</v>
      </c>
      <c r="D10" s="93">
        <v>8295</v>
      </c>
      <c r="E10" s="93">
        <v>7508</v>
      </c>
      <c r="F10" s="98">
        <f>(E10-D10)/E10</f>
        <v>-0.10482152370804475</v>
      </c>
      <c r="G10" s="96"/>
    </row>
    <row r="11" spans="2:7" ht="45" x14ac:dyDescent="0.2">
      <c r="B11" s="93" t="s">
        <v>90</v>
      </c>
      <c r="C11" s="97" t="s">
        <v>219</v>
      </c>
      <c r="D11" s="93">
        <v>2589</v>
      </c>
      <c r="E11" s="93">
        <v>1749</v>
      </c>
      <c r="F11" s="98">
        <f t="shared" ref="F11:F74" si="0">(E11-D11)/E11</f>
        <v>-0.48027444253859347</v>
      </c>
      <c r="G11" s="97"/>
    </row>
    <row r="12" spans="2:7" ht="30" x14ac:dyDescent="0.2">
      <c r="B12" s="93" t="s">
        <v>91</v>
      </c>
      <c r="C12" s="97" t="s">
        <v>220</v>
      </c>
      <c r="D12" s="93">
        <v>6103</v>
      </c>
      <c r="E12" s="93">
        <v>1253</v>
      </c>
      <c r="F12" s="98">
        <f t="shared" si="0"/>
        <v>-3.8707102952913011</v>
      </c>
      <c r="G12" s="97"/>
    </row>
    <row r="13" spans="2:7" ht="45" x14ac:dyDescent="0.2">
      <c r="B13" s="93" t="s">
        <v>92</v>
      </c>
      <c r="C13" s="97" t="s">
        <v>221</v>
      </c>
      <c r="D13" s="93">
        <v>2449</v>
      </c>
      <c r="E13" s="93">
        <v>2276</v>
      </c>
      <c r="F13" s="98">
        <f t="shared" si="0"/>
        <v>-7.6010544815465736E-2</v>
      </c>
      <c r="G13" s="97"/>
    </row>
    <row r="14" spans="2:7" ht="75" x14ac:dyDescent="0.2">
      <c r="B14" s="93" t="s">
        <v>93</v>
      </c>
      <c r="C14" s="97" t="s">
        <v>222</v>
      </c>
      <c r="D14" s="93">
        <v>3653</v>
      </c>
      <c r="E14" s="93">
        <v>617</v>
      </c>
      <c r="F14" s="98">
        <f t="shared" si="0"/>
        <v>-4.9205834683954617</v>
      </c>
      <c r="G14" s="97"/>
    </row>
    <row r="15" spans="2:7" ht="45" x14ac:dyDescent="0.2">
      <c r="B15" s="93" t="s">
        <v>94</v>
      </c>
      <c r="C15" s="97" t="s">
        <v>222</v>
      </c>
      <c r="D15" s="93">
        <v>3173</v>
      </c>
      <c r="E15" s="93">
        <v>2334</v>
      </c>
      <c r="F15" s="98">
        <f t="shared" si="0"/>
        <v>-0.35946872322193657</v>
      </c>
      <c r="G15" s="97"/>
    </row>
    <row r="16" spans="2:7" ht="45" x14ac:dyDescent="0.2">
      <c r="B16" s="93" t="s">
        <v>95</v>
      </c>
      <c r="C16" s="97" t="s">
        <v>222</v>
      </c>
      <c r="D16" s="93">
        <v>8982</v>
      </c>
      <c r="E16" s="93">
        <v>5461</v>
      </c>
      <c r="F16" s="98">
        <f t="shared" si="0"/>
        <v>-0.64475370811206734</v>
      </c>
      <c r="G16" s="97"/>
    </row>
    <row r="17" spans="2:7" ht="45" x14ac:dyDescent="0.2">
      <c r="B17" s="93" t="s">
        <v>96</v>
      </c>
      <c r="C17" s="97" t="s">
        <v>223</v>
      </c>
      <c r="D17" s="93">
        <v>622</v>
      </c>
      <c r="E17" s="93">
        <v>226</v>
      </c>
      <c r="F17" s="98">
        <f t="shared" si="0"/>
        <v>-1.752212389380531</v>
      </c>
      <c r="G17" s="97"/>
    </row>
    <row r="18" spans="2:7" ht="45" x14ac:dyDescent="0.2">
      <c r="B18" s="93" t="s">
        <v>97</v>
      </c>
      <c r="C18" s="97" t="s">
        <v>224</v>
      </c>
      <c r="D18" s="93">
        <v>0</v>
      </c>
      <c r="E18" s="93">
        <v>0</v>
      </c>
      <c r="F18" s="98" t="e">
        <f t="shared" si="0"/>
        <v>#DIV/0!</v>
      </c>
      <c r="G18" s="97" t="s">
        <v>314</v>
      </c>
    </row>
    <row r="19" spans="2:7" s="102" customFormat="1" ht="60" x14ac:dyDescent="0.2">
      <c r="B19" s="93" t="s">
        <v>98</v>
      </c>
      <c r="C19" s="93" t="s">
        <v>225</v>
      </c>
      <c r="D19" s="93">
        <v>363</v>
      </c>
      <c r="E19" s="93">
        <v>0</v>
      </c>
      <c r="F19" s="98" t="e">
        <f t="shared" si="0"/>
        <v>#DIV/0!</v>
      </c>
      <c r="G19" s="97" t="s">
        <v>330</v>
      </c>
    </row>
    <row r="20" spans="2:7" ht="45" x14ac:dyDescent="0.2">
      <c r="B20" s="93" t="s">
        <v>99</v>
      </c>
      <c r="C20" s="93" t="s">
        <v>225</v>
      </c>
      <c r="D20" s="93">
        <v>0</v>
      </c>
      <c r="E20" s="93">
        <v>0</v>
      </c>
      <c r="F20" s="98" t="e">
        <f t="shared" si="0"/>
        <v>#DIV/0!</v>
      </c>
      <c r="G20" s="97" t="s">
        <v>331</v>
      </c>
    </row>
    <row r="21" spans="2:7" ht="45" x14ac:dyDescent="0.2">
      <c r="B21" s="93" t="s">
        <v>100</v>
      </c>
      <c r="C21" s="93" t="s">
        <v>226</v>
      </c>
      <c r="D21" s="93">
        <v>0</v>
      </c>
      <c r="E21" s="93">
        <v>0</v>
      </c>
      <c r="F21" s="98" t="e">
        <f t="shared" si="0"/>
        <v>#DIV/0!</v>
      </c>
      <c r="G21" s="97" t="s">
        <v>332</v>
      </c>
    </row>
    <row r="22" spans="2:7" ht="45" x14ac:dyDescent="0.2">
      <c r="B22" s="93" t="s">
        <v>101</v>
      </c>
      <c r="C22" s="93" t="s">
        <v>226</v>
      </c>
      <c r="D22" s="93">
        <v>10865</v>
      </c>
      <c r="E22" s="93">
        <v>2661</v>
      </c>
      <c r="F22" s="98">
        <f t="shared" si="0"/>
        <v>-3.0830514844043591</v>
      </c>
      <c r="G22" s="97"/>
    </row>
    <row r="23" spans="2:7" s="102" customFormat="1" ht="45" x14ac:dyDescent="0.2">
      <c r="B23" s="93" t="s">
        <v>102</v>
      </c>
      <c r="C23" s="93" t="s">
        <v>226</v>
      </c>
      <c r="D23" s="93">
        <v>1</v>
      </c>
      <c r="E23" s="93">
        <v>0</v>
      </c>
      <c r="F23" s="98" t="e">
        <f t="shared" si="0"/>
        <v>#DIV/0!</v>
      </c>
      <c r="G23" s="97" t="s">
        <v>333</v>
      </c>
    </row>
    <row r="24" spans="2:7" ht="45" x14ac:dyDescent="0.2">
      <c r="B24" s="93" t="s">
        <v>103</v>
      </c>
      <c r="C24" s="93" t="s">
        <v>227</v>
      </c>
      <c r="D24" s="93">
        <v>0</v>
      </c>
      <c r="E24" s="93">
        <v>0</v>
      </c>
      <c r="F24" s="98" t="e">
        <f t="shared" si="0"/>
        <v>#DIV/0!</v>
      </c>
      <c r="G24" s="97" t="s">
        <v>334</v>
      </c>
    </row>
    <row r="25" spans="2:7" ht="30" x14ac:dyDescent="0.2">
      <c r="B25" s="93" t="s">
        <v>104</v>
      </c>
      <c r="C25" s="93" t="s">
        <v>228</v>
      </c>
      <c r="D25" s="93">
        <v>18522</v>
      </c>
      <c r="E25" s="93">
        <v>11323</v>
      </c>
      <c r="F25" s="98">
        <f t="shared" si="0"/>
        <v>-0.63578556919544293</v>
      </c>
      <c r="G25" s="97"/>
    </row>
    <row r="26" spans="2:7" ht="60" x14ac:dyDescent="0.2">
      <c r="B26" s="93" t="s">
        <v>105</v>
      </c>
      <c r="C26" s="93" t="s">
        <v>229</v>
      </c>
      <c r="D26" s="93">
        <v>0</v>
      </c>
      <c r="E26" s="93">
        <v>344</v>
      </c>
      <c r="F26" s="98">
        <f t="shared" si="0"/>
        <v>1</v>
      </c>
      <c r="G26" s="97"/>
    </row>
    <row r="27" spans="2:7" ht="30" x14ac:dyDescent="0.2">
      <c r="B27" s="93" t="s">
        <v>106</v>
      </c>
      <c r="C27" s="93" t="s">
        <v>229</v>
      </c>
      <c r="D27" s="93">
        <v>2905</v>
      </c>
      <c r="E27" s="93">
        <v>2724</v>
      </c>
      <c r="F27" s="98">
        <f t="shared" si="0"/>
        <v>-6.6446402349486053E-2</v>
      </c>
      <c r="G27" s="97"/>
    </row>
    <row r="28" spans="2:7" s="102" customFormat="1" ht="60" x14ac:dyDescent="0.2">
      <c r="B28" s="93" t="s">
        <v>107</v>
      </c>
      <c r="C28" s="93" t="s">
        <v>229</v>
      </c>
      <c r="D28" s="93">
        <v>4</v>
      </c>
      <c r="E28" s="93">
        <v>0</v>
      </c>
      <c r="F28" s="98" t="e">
        <f t="shared" si="0"/>
        <v>#DIV/0!</v>
      </c>
      <c r="G28" s="97" t="s">
        <v>315</v>
      </c>
    </row>
    <row r="29" spans="2:7" s="102" customFormat="1" ht="60" x14ac:dyDescent="0.2">
      <c r="B29" s="93" t="s">
        <v>108</v>
      </c>
      <c r="C29" s="93" t="s">
        <v>229</v>
      </c>
      <c r="D29" s="93">
        <v>2</v>
      </c>
      <c r="E29" s="93">
        <v>0</v>
      </c>
      <c r="F29" s="98" t="e">
        <f t="shared" si="0"/>
        <v>#DIV/0!</v>
      </c>
      <c r="G29" s="97" t="s">
        <v>316</v>
      </c>
    </row>
    <row r="30" spans="2:7" s="102" customFormat="1" ht="30" x14ac:dyDescent="0.2">
      <c r="B30" s="93" t="s">
        <v>109</v>
      </c>
      <c r="C30" s="93" t="s">
        <v>229</v>
      </c>
      <c r="D30" s="93">
        <v>156</v>
      </c>
      <c r="E30" s="93">
        <v>0</v>
      </c>
      <c r="F30" s="98" t="e">
        <f t="shared" si="0"/>
        <v>#DIV/0!</v>
      </c>
      <c r="G30" s="97" t="s">
        <v>317</v>
      </c>
    </row>
    <row r="31" spans="2:7" ht="30" x14ac:dyDescent="0.2">
      <c r="B31" s="93" t="s">
        <v>110</v>
      </c>
      <c r="C31" s="93" t="s">
        <v>229</v>
      </c>
      <c r="D31" s="93">
        <v>0</v>
      </c>
      <c r="E31" s="93">
        <v>1925</v>
      </c>
      <c r="F31" s="98">
        <f t="shared" si="0"/>
        <v>1</v>
      </c>
      <c r="G31" s="97"/>
    </row>
    <row r="32" spans="2:7" ht="45" x14ac:dyDescent="0.2">
      <c r="B32" s="93" t="s">
        <v>111</v>
      </c>
      <c r="C32" s="93" t="s">
        <v>229</v>
      </c>
      <c r="D32" s="93">
        <v>73</v>
      </c>
      <c r="E32" s="93">
        <v>2089</v>
      </c>
      <c r="F32" s="98">
        <f t="shared" si="0"/>
        <v>0.96505505026328386</v>
      </c>
      <c r="G32" s="97"/>
    </row>
    <row r="33" spans="2:7" ht="45" x14ac:dyDescent="0.2">
      <c r="B33" s="93" t="s">
        <v>112</v>
      </c>
      <c r="C33" s="93" t="s">
        <v>230</v>
      </c>
      <c r="D33" s="93">
        <v>2622</v>
      </c>
      <c r="E33" s="93">
        <v>6720</v>
      </c>
      <c r="F33" s="98">
        <f t="shared" si="0"/>
        <v>0.60982142857142863</v>
      </c>
      <c r="G33" s="97"/>
    </row>
    <row r="34" spans="2:7" ht="30" x14ac:dyDescent="0.2">
      <c r="B34" s="93" t="s">
        <v>113</v>
      </c>
      <c r="C34" s="93" t="s">
        <v>230</v>
      </c>
      <c r="D34" s="93">
        <v>1212</v>
      </c>
      <c r="E34" s="93">
        <v>388</v>
      </c>
      <c r="F34" s="98">
        <f t="shared" si="0"/>
        <v>-2.1237113402061856</v>
      </c>
      <c r="G34" s="97"/>
    </row>
    <row r="35" spans="2:7" ht="30" x14ac:dyDescent="0.2">
      <c r="B35" s="93" t="s">
        <v>114</v>
      </c>
      <c r="C35" s="93" t="s">
        <v>230</v>
      </c>
      <c r="D35" s="93">
        <v>13134</v>
      </c>
      <c r="E35" s="93">
        <v>4628</v>
      </c>
      <c r="F35" s="98">
        <f t="shared" si="0"/>
        <v>-1.8379429559204841</v>
      </c>
      <c r="G35" s="97"/>
    </row>
    <row r="36" spans="2:7" ht="45" x14ac:dyDescent="0.2">
      <c r="B36" s="93" t="s">
        <v>115</v>
      </c>
      <c r="C36" s="93" t="s">
        <v>230</v>
      </c>
      <c r="D36" s="93">
        <v>2864</v>
      </c>
      <c r="E36" s="93">
        <v>893</v>
      </c>
      <c r="F36" s="98">
        <f t="shared" si="0"/>
        <v>-2.2071668533034714</v>
      </c>
      <c r="G36" s="97"/>
    </row>
    <row r="37" spans="2:7" ht="45" x14ac:dyDescent="0.2">
      <c r="B37" s="93" t="s">
        <v>116</v>
      </c>
      <c r="C37" s="93" t="s">
        <v>230</v>
      </c>
      <c r="D37" s="93">
        <v>0</v>
      </c>
      <c r="E37" s="93">
        <v>0</v>
      </c>
      <c r="F37" s="98" t="e">
        <f t="shared" si="0"/>
        <v>#DIV/0!</v>
      </c>
      <c r="G37" s="97" t="s">
        <v>319</v>
      </c>
    </row>
    <row r="38" spans="2:7" ht="45" x14ac:dyDescent="0.2">
      <c r="B38" s="93" t="s">
        <v>117</v>
      </c>
      <c r="C38" s="93" t="s">
        <v>230</v>
      </c>
      <c r="D38" s="93">
        <v>1675</v>
      </c>
      <c r="E38" s="93">
        <v>1185</v>
      </c>
      <c r="F38" s="98">
        <f t="shared" si="0"/>
        <v>-0.41350210970464135</v>
      </c>
      <c r="G38" s="97"/>
    </row>
    <row r="39" spans="2:7" ht="30" x14ac:dyDescent="0.2">
      <c r="B39" s="93" t="s">
        <v>118</v>
      </c>
      <c r="C39" s="93" t="s">
        <v>231</v>
      </c>
      <c r="D39" s="93">
        <v>870</v>
      </c>
      <c r="E39" s="93">
        <v>911</v>
      </c>
      <c r="F39" s="98">
        <f t="shared" si="0"/>
        <v>4.5005488474204172E-2</v>
      </c>
      <c r="G39" s="97"/>
    </row>
    <row r="40" spans="2:7" ht="45" x14ac:dyDescent="0.2">
      <c r="B40" s="93" t="s">
        <v>119</v>
      </c>
      <c r="C40" s="93" t="s">
        <v>232</v>
      </c>
      <c r="D40" s="93">
        <v>368</v>
      </c>
      <c r="E40" s="93">
        <v>551</v>
      </c>
      <c r="F40" s="98">
        <f t="shared" si="0"/>
        <v>0.33212341197822143</v>
      </c>
      <c r="G40" s="97"/>
    </row>
    <row r="41" spans="2:7" ht="60" x14ac:dyDescent="0.2">
      <c r="B41" s="93" t="s">
        <v>120</v>
      </c>
      <c r="C41" s="93" t="s">
        <v>233</v>
      </c>
      <c r="D41" s="93">
        <v>1139</v>
      </c>
      <c r="E41" s="93">
        <v>1090</v>
      </c>
      <c r="F41" s="98">
        <f t="shared" si="0"/>
        <v>-4.4954128440366975E-2</v>
      </c>
      <c r="G41" s="97"/>
    </row>
    <row r="42" spans="2:7" ht="45" x14ac:dyDescent="0.2">
      <c r="B42" s="93" t="s">
        <v>121</v>
      </c>
      <c r="C42" s="93" t="s">
        <v>234</v>
      </c>
      <c r="D42" s="93">
        <v>450</v>
      </c>
      <c r="E42" s="93">
        <v>485</v>
      </c>
      <c r="F42" s="98">
        <f t="shared" si="0"/>
        <v>7.2164948453608241E-2</v>
      </c>
      <c r="G42" s="97"/>
    </row>
    <row r="43" spans="2:7" ht="75" x14ac:dyDescent="0.2">
      <c r="B43" s="93" t="s">
        <v>122</v>
      </c>
      <c r="C43" s="93" t="s">
        <v>235</v>
      </c>
      <c r="D43" s="93">
        <v>866</v>
      </c>
      <c r="E43" s="93">
        <v>1468</v>
      </c>
      <c r="F43" s="98">
        <f t="shared" si="0"/>
        <v>0.41008174386920981</v>
      </c>
      <c r="G43" s="97"/>
    </row>
    <row r="44" spans="2:7" ht="60" x14ac:dyDescent="0.2">
      <c r="B44" s="93" t="s">
        <v>123</v>
      </c>
      <c r="C44" s="93" t="s">
        <v>235</v>
      </c>
      <c r="D44" s="93">
        <v>869</v>
      </c>
      <c r="E44" s="93">
        <v>1328</v>
      </c>
      <c r="F44" s="98">
        <f t="shared" si="0"/>
        <v>0.34563253012048195</v>
      </c>
      <c r="G44" s="97"/>
    </row>
    <row r="45" spans="2:7" s="102" customFormat="1" ht="45" x14ac:dyDescent="0.2">
      <c r="B45" s="93" t="s">
        <v>124</v>
      </c>
      <c r="C45" s="93" t="s">
        <v>236</v>
      </c>
      <c r="D45" s="93">
        <v>580</v>
      </c>
      <c r="E45" s="93">
        <v>0</v>
      </c>
      <c r="F45" s="98" t="e">
        <f t="shared" si="0"/>
        <v>#DIV/0!</v>
      </c>
      <c r="G45" s="97" t="s">
        <v>318</v>
      </c>
    </row>
    <row r="46" spans="2:7" ht="75" x14ac:dyDescent="0.2">
      <c r="B46" s="93" t="s">
        <v>125</v>
      </c>
      <c r="C46" s="93" t="s">
        <v>237</v>
      </c>
      <c r="D46" s="93">
        <v>15455</v>
      </c>
      <c r="E46" s="93">
        <v>24910</v>
      </c>
      <c r="F46" s="98">
        <f t="shared" si="0"/>
        <v>0.37956643918105176</v>
      </c>
      <c r="G46" s="97"/>
    </row>
    <row r="47" spans="2:7" ht="45" x14ac:dyDescent="0.2">
      <c r="B47" s="93" t="s">
        <v>126</v>
      </c>
      <c r="C47" s="93" t="s">
        <v>238</v>
      </c>
      <c r="D47" s="93">
        <v>1935</v>
      </c>
      <c r="E47" s="93">
        <v>1967</v>
      </c>
      <c r="F47" s="98">
        <f t="shared" si="0"/>
        <v>1.626842907981698E-2</v>
      </c>
      <c r="G47" s="97"/>
    </row>
    <row r="48" spans="2:7" ht="45" x14ac:dyDescent="0.2">
      <c r="B48" s="93" t="s">
        <v>127</v>
      </c>
      <c r="C48" s="93" t="s">
        <v>239</v>
      </c>
      <c r="D48" s="93">
        <v>974</v>
      </c>
      <c r="E48" s="93">
        <v>628</v>
      </c>
      <c r="F48" s="98">
        <f t="shared" si="0"/>
        <v>-0.55095541401273884</v>
      </c>
      <c r="G48" s="97"/>
    </row>
    <row r="49" spans="2:7" ht="45" x14ac:dyDescent="0.2">
      <c r="B49" s="93" t="s">
        <v>128</v>
      </c>
      <c r="C49" s="93" t="s">
        <v>240</v>
      </c>
      <c r="D49" s="93">
        <v>944</v>
      </c>
      <c r="E49" s="93">
        <v>682</v>
      </c>
      <c r="F49" s="98">
        <f t="shared" si="0"/>
        <v>-0.38416422287390029</v>
      </c>
      <c r="G49" s="97"/>
    </row>
    <row r="50" spans="2:7" ht="45" x14ac:dyDescent="0.2">
      <c r="B50" s="93" t="s">
        <v>129</v>
      </c>
      <c r="C50" s="93" t="s">
        <v>241</v>
      </c>
      <c r="D50" s="93">
        <v>3328</v>
      </c>
      <c r="E50" s="93">
        <v>3312</v>
      </c>
      <c r="F50" s="98">
        <f t="shared" si="0"/>
        <v>-4.830917874396135E-3</v>
      </c>
      <c r="G50" s="97"/>
    </row>
    <row r="51" spans="2:7" ht="45" x14ac:dyDescent="0.2">
      <c r="B51" s="93" t="s">
        <v>130</v>
      </c>
      <c r="C51" s="93" t="s">
        <v>242</v>
      </c>
      <c r="D51" s="93">
        <v>4046</v>
      </c>
      <c r="E51" s="93">
        <v>12512</v>
      </c>
      <c r="F51" s="98">
        <f t="shared" si="0"/>
        <v>0.67663043478260865</v>
      </c>
      <c r="G51" s="97"/>
    </row>
    <row r="52" spans="2:7" ht="60" x14ac:dyDescent="0.2">
      <c r="B52" s="93" t="s">
        <v>131</v>
      </c>
      <c r="C52" s="93" t="s">
        <v>243</v>
      </c>
      <c r="D52" s="93">
        <v>6108</v>
      </c>
      <c r="E52" s="93">
        <v>7145</v>
      </c>
      <c r="F52" s="98">
        <f t="shared" si="0"/>
        <v>0.14513645906228131</v>
      </c>
      <c r="G52" s="97"/>
    </row>
    <row r="53" spans="2:7" ht="45" x14ac:dyDescent="0.2">
      <c r="B53" s="93" t="s">
        <v>132</v>
      </c>
      <c r="C53" s="93" t="s">
        <v>244</v>
      </c>
      <c r="D53" s="93">
        <v>0</v>
      </c>
      <c r="E53" s="93">
        <v>0</v>
      </c>
      <c r="F53" s="98" t="e">
        <f t="shared" si="0"/>
        <v>#DIV/0!</v>
      </c>
      <c r="G53" s="97" t="s">
        <v>313</v>
      </c>
    </row>
    <row r="54" spans="2:7" ht="45" x14ac:dyDescent="0.2">
      <c r="B54" s="93" t="s">
        <v>133</v>
      </c>
      <c r="C54" s="93" t="s">
        <v>244</v>
      </c>
      <c r="D54" s="93">
        <v>812</v>
      </c>
      <c r="E54" s="93">
        <v>975</v>
      </c>
      <c r="F54" s="98">
        <f t="shared" si="0"/>
        <v>0.16717948717948719</v>
      </c>
      <c r="G54" s="97"/>
    </row>
    <row r="55" spans="2:7" ht="54" x14ac:dyDescent="0.2">
      <c r="B55" s="93" t="s">
        <v>134</v>
      </c>
      <c r="C55" s="93" t="s">
        <v>245</v>
      </c>
      <c r="D55" s="93">
        <v>0</v>
      </c>
      <c r="E55" s="93">
        <v>0</v>
      </c>
      <c r="F55" s="98" t="e">
        <f t="shared" si="0"/>
        <v>#DIV/0!</v>
      </c>
      <c r="G55" s="97" t="s">
        <v>320</v>
      </c>
    </row>
    <row r="56" spans="2:7" ht="45" x14ac:dyDescent="0.2">
      <c r="B56" s="93" t="s">
        <v>135</v>
      </c>
      <c r="C56" s="93" t="s">
        <v>246</v>
      </c>
      <c r="D56" s="93">
        <v>0</v>
      </c>
      <c r="E56" s="93">
        <v>189</v>
      </c>
      <c r="F56" s="98">
        <f t="shared" si="0"/>
        <v>1</v>
      </c>
      <c r="G56" s="97"/>
    </row>
    <row r="57" spans="2:7" ht="45" x14ac:dyDescent="0.2">
      <c r="B57" s="93" t="s">
        <v>136</v>
      </c>
      <c r="C57" s="93" t="s">
        <v>247</v>
      </c>
      <c r="D57" s="93">
        <v>1103</v>
      </c>
      <c r="E57" s="93">
        <v>2997</v>
      </c>
      <c r="F57" s="98">
        <f t="shared" si="0"/>
        <v>0.63196529863196527</v>
      </c>
      <c r="G57" s="97"/>
    </row>
    <row r="58" spans="2:7" ht="45" x14ac:dyDescent="0.2">
      <c r="B58" s="93" t="s">
        <v>137</v>
      </c>
      <c r="C58" s="93" t="s">
        <v>248</v>
      </c>
      <c r="D58" s="93">
        <v>5121</v>
      </c>
      <c r="E58" s="93">
        <v>3867</v>
      </c>
      <c r="F58" s="98">
        <f t="shared" si="0"/>
        <v>-0.32428238944918542</v>
      </c>
      <c r="G58" s="97"/>
    </row>
    <row r="59" spans="2:7" ht="45" x14ac:dyDescent="0.2">
      <c r="B59" s="93" t="s">
        <v>138</v>
      </c>
      <c r="C59" s="93" t="s">
        <v>249</v>
      </c>
      <c r="D59" s="93">
        <v>7739</v>
      </c>
      <c r="E59" s="93">
        <v>8111</v>
      </c>
      <c r="F59" s="98">
        <f t="shared" si="0"/>
        <v>4.5863641967698189E-2</v>
      </c>
      <c r="G59" s="97"/>
    </row>
    <row r="60" spans="2:7" ht="30" x14ac:dyDescent="0.2">
      <c r="B60" s="93" t="s">
        <v>139</v>
      </c>
      <c r="C60" s="93" t="s">
        <v>250</v>
      </c>
      <c r="D60" s="93">
        <v>1593</v>
      </c>
      <c r="E60" s="93">
        <v>805</v>
      </c>
      <c r="F60" s="98">
        <f t="shared" si="0"/>
        <v>-0.97888198757763978</v>
      </c>
      <c r="G60" s="97"/>
    </row>
    <row r="61" spans="2:7" ht="90" x14ac:dyDescent="0.2">
      <c r="B61" s="93" t="s">
        <v>140</v>
      </c>
      <c r="C61" s="93" t="s">
        <v>251</v>
      </c>
      <c r="D61" s="93">
        <v>185</v>
      </c>
      <c r="E61" s="93">
        <v>318</v>
      </c>
      <c r="F61" s="98">
        <f t="shared" si="0"/>
        <v>0.41823899371069184</v>
      </c>
      <c r="G61" s="97"/>
    </row>
    <row r="62" spans="2:7" ht="45" x14ac:dyDescent="0.2">
      <c r="B62" s="93" t="s">
        <v>141</v>
      </c>
      <c r="C62" s="93" t="s">
        <v>252</v>
      </c>
      <c r="D62" s="93">
        <v>463</v>
      </c>
      <c r="E62" s="93">
        <v>698</v>
      </c>
      <c r="F62" s="98">
        <f t="shared" si="0"/>
        <v>0.33667621776504297</v>
      </c>
      <c r="G62" s="97"/>
    </row>
    <row r="63" spans="2:7" ht="75" x14ac:dyDescent="0.2">
      <c r="B63" s="93" t="s">
        <v>142</v>
      </c>
      <c r="C63" s="93" t="s">
        <v>253</v>
      </c>
      <c r="D63" s="93">
        <v>10392</v>
      </c>
      <c r="E63" s="93">
        <v>9595</v>
      </c>
      <c r="F63" s="98">
        <f t="shared" si="0"/>
        <v>-8.3064095883272543E-2</v>
      </c>
      <c r="G63" s="97"/>
    </row>
    <row r="64" spans="2:7" ht="60" x14ac:dyDescent="0.2">
      <c r="B64" s="93" t="s">
        <v>143</v>
      </c>
      <c r="C64" s="93" t="s">
        <v>254</v>
      </c>
      <c r="D64" s="93">
        <v>4643</v>
      </c>
      <c r="E64" s="93">
        <v>3094</v>
      </c>
      <c r="F64" s="98">
        <f t="shared" si="0"/>
        <v>-0.50064641241111829</v>
      </c>
      <c r="G64" s="97"/>
    </row>
    <row r="65" spans="2:7" ht="60" x14ac:dyDescent="0.2">
      <c r="B65" s="93" t="s">
        <v>144</v>
      </c>
      <c r="C65" s="93" t="s">
        <v>255</v>
      </c>
      <c r="D65" s="93">
        <v>2976</v>
      </c>
      <c r="E65" s="93">
        <v>4211</v>
      </c>
      <c r="F65" s="98">
        <f t="shared" si="0"/>
        <v>0.29327950605556874</v>
      </c>
      <c r="G65" s="97"/>
    </row>
    <row r="66" spans="2:7" ht="60" x14ac:dyDescent="0.2">
      <c r="B66" s="93" t="s">
        <v>145</v>
      </c>
      <c r="C66" s="93" t="s">
        <v>255</v>
      </c>
      <c r="D66" s="93">
        <v>5127</v>
      </c>
      <c r="E66" s="93">
        <v>6573</v>
      </c>
      <c r="F66" s="98">
        <f t="shared" si="0"/>
        <v>0.21999087174806026</v>
      </c>
      <c r="G66" s="97"/>
    </row>
    <row r="67" spans="2:7" ht="45" x14ac:dyDescent="0.2">
      <c r="B67" s="93" t="s">
        <v>146</v>
      </c>
      <c r="C67" s="93" t="s">
        <v>255</v>
      </c>
      <c r="D67" s="93">
        <v>4102</v>
      </c>
      <c r="E67" s="93">
        <v>8519</v>
      </c>
      <c r="F67" s="98">
        <f t="shared" si="0"/>
        <v>0.51848808545603942</v>
      </c>
      <c r="G67" s="97"/>
    </row>
    <row r="68" spans="2:7" ht="30" x14ac:dyDescent="0.2">
      <c r="B68" s="93" t="s">
        <v>147</v>
      </c>
      <c r="C68" s="93" t="s">
        <v>256</v>
      </c>
      <c r="D68" s="93">
        <v>0</v>
      </c>
      <c r="E68" s="93">
        <v>0</v>
      </c>
      <c r="F68" s="98" t="e">
        <f t="shared" si="0"/>
        <v>#DIV/0!</v>
      </c>
      <c r="G68" s="97" t="s">
        <v>321</v>
      </c>
    </row>
    <row r="69" spans="2:7" ht="75" x14ac:dyDescent="0.2">
      <c r="B69" s="93" t="s">
        <v>148</v>
      </c>
      <c r="C69" s="93" t="s">
        <v>257</v>
      </c>
      <c r="D69" s="93">
        <v>26543</v>
      </c>
      <c r="E69" s="93">
        <v>13649</v>
      </c>
      <c r="F69" s="98">
        <f t="shared" si="0"/>
        <v>-0.94468459227782253</v>
      </c>
      <c r="G69" s="97"/>
    </row>
    <row r="70" spans="2:7" ht="60" x14ac:dyDescent="0.2">
      <c r="B70" s="93" t="s">
        <v>149</v>
      </c>
      <c r="C70" s="93" t="s">
        <v>257</v>
      </c>
      <c r="D70" s="93">
        <v>23995</v>
      </c>
      <c r="E70" s="93">
        <v>22736</v>
      </c>
      <c r="F70" s="98">
        <f t="shared" si="0"/>
        <v>-5.5374736101337085E-2</v>
      </c>
      <c r="G70" s="97"/>
    </row>
    <row r="71" spans="2:7" ht="60" x14ac:dyDescent="0.2">
      <c r="B71" s="93" t="s">
        <v>150</v>
      </c>
      <c r="C71" s="93" t="s">
        <v>257</v>
      </c>
      <c r="D71" s="93">
        <v>20647</v>
      </c>
      <c r="E71" s="93">
        <v>32268</v>
      </c>
      <c r="F71" s="98">
        <f t="shared" si="0"/>
        <v>0.36014007685632826</v>
      </c>
      <c r="G71" s="97"/>
    </row>
    <row r="72" spans="2:7" ht="30" x14ac:dyDescent="0.2">
      <c r="B72" s="93" t="s">
        <v>151</v>
      </c>
      <c r="C72" s="93" t="s">
        <v>257</v>
      </c>
      <c r="D72" s="93">
        <v>49772</v>
      </c>
      <c r="E72" s="93">
        <v>54743</v>
      </c>
      <c r="F72" s="98">
        <f t="shared" si="0"/>
        <v>9.0806130464168938E-2</v>
      </c>
      <c r="G72" s="97"/>
    </row>
    <row r="73" spans="2:7" s="102" customFormat="1" ht="45" x14ac:dyDescent="0.2">
      <c r="B73" s="93" t="s">
        <v>152</v>
      </c>
      <c r="C73" s="93" t="s">
        <v>257</v>
      </c>
      <c r="D73" s="93">
        <v>15181</v>
      </c>
      <c r="E73" s="93">
        <v>0</v>
      </c>
      <c r="F73" s="98" t="e">
        <f t="shared" si="0"/>
        <v>#DIV/0!</v>
      </c>
      <c r="G73" s="97" t="s">
        <v>322</v>
      </c>
    </row>
    <row r="74" spans="2:7" ht="30" x14ac:dyDescent="0.2">
      <c r="B74" s="93" t="s">
        <v>153</v>
      </c>
      <c r="C74" s="93" t="s">
        <v>257</v>
      </c>
      <c r="D74" s="93">
        <v>62338</v>
      </c>
      <c r="E74" s="93">
        <v>46784</v>
      </c>
      <c r="F74" s="98">
        <f t="shared" si="0"/>
        <v>-0.33246409028727769</v>
      </c>
      <c r="G74" s="97"/>
    </row>
    <row r="75" spans="2:7" ht="45" x14ac:dyDescent="0.2">
      <c r="B75" s="93" t="s">
        <v>154</v>
      </c>
      <c r="C75" s="93" t="s">
        <v>257</v>
      </c>
      <c r="D75" s="93">
        <v>31845</v>
      </c>
      <c r="E75" s="93">
        <v>17323</v>
      </c>
      <c r="F75" s="98">
        <f t="shared" ref="F75:F138" si="1">(E75-D75)/E75</f>
        <v>-0.83830745251977146</v>
      </c>
      <c r="G75" s="97"/>
    </row>
    <row r="76" spans="2:7" ht="45" x14ac:dyDescent="0.2">
      <c r="B76" s="93" t="s">
        <v>155</v>
      </c>
      <c r="C76" s="93" t="s">
        <v>257</v>
      </c>
      <c r="D76" s="93">
        <v>22315</v>
      </c>
      <c r="E76" s="93">
        <v>2330</v>
      </c>
      <c r="F76" s="98">
        <f t="shared" si="1"/>
        <v>-8.5772532188841204</v>
      </c>
      <c r="G76" s="97"/>
    </row>
    <row r="77" spans="2:7" ht="30" x14ac:dyDescent="0.2">
      <c r="B77" s="93" t="s">
        <v>156</v>
      </c>
      <c r="C77" s="93" t="s">
        <v>258</v>
      </c>
      <c r="D77" s="93">
        <v>10804</v>
      </c>
      <c r="E77" s="93">
        <v>12701</v>
      </c>
      <c r="F77" s="98">
        <f t="shared" si="1"/>
        <v>0.14935831824265805</v>
      </c>
      <c r="G77" s="97"/>
    </row>
    <row r="78" spans="2:7" ht="45" x14ac:dyDescent="0.2">
      <c r="B78" s="93" t="s">
        <v>157</v>
      </c>
      <c r="C78" s="93" t="s">
        <v>258</v>
      </c>
      <c r="D78" s="93">
        <v>21210</v>
      </c>
      <c r="E78" s="93">
        <v>21038</v>
      </c>
      <c r="F78" s="98">
        <f t="shared" si="1"/>
        <v>-8.1756820990588463E-3</v>
      </c>
      <c r="G78" s="97"/>
    </row>
    <row r="79" spans="2:7" ht="60" x14ac:dyDescent="0.2">
      <c r="B79" s="93" t="s">
        <v>158</v>
      </c>
      <c r="C79" s="93" t="s">
        <v>259</v>
      </c>
      <c r="D79" s="93">
        <v>12584</v>
      </c>
      <c r="E79" s="93">
        <v>13410</v>
      </c>
      <c r="F79" s="98">
        <f t="shared" si="1"/>
        <v>6.1595824011931394E-2</v>
      </c>
      <c r="G79" s="97"/>
    </row>
    <row r="80" spans="2:7" ht="60" x14ac:dyDescent="0.2">
      <c r="B80" s="93" t="s">
        <v>159</v>
      </c>
      <c r="C80" s="93" t="s">
        <v>260</v>
      </c>
      <c r="D80" s="93">
        <v>897</v>
      </c>
      <c r="E80" s="93">
        <v>1819</v>
      </c>
      <c r="F80" s="98">
        <f t="shared" si="1"/>
        <v>0.50687190764156131</v>
      </c>
      <c r="G80" s="97"/>
    </row>
    <row r="81" spans="2:7" ht="54" x14ac:dyDescent="0.2">
      <c r="B81" s="93" t="s">
        <v>160</v>
      </c>
      <c r="C81" s="93" t="s">
        <v>261</v>
      </c>
      <c r="D81" s="93">
        <v>0</v>
      </c>
      <c r="E81" s="93">
        <v>0</v>
      </c>
      <c r="F81" s="98" t="e">
        <f t="shared" si="1"/>
        <v>#DIV/0!</v>
      </c>
      <c r="G81" s="97" t="s">
        <v>323</v>
      </c>
    </row>
    <row r="82" spans="2:7" ht="45" x14ac:dyDescent="0.2">
      <c r="B82" s="93" t="s">
        <v>161</v>
      </c>
      <c r="C82" s="93" t="s">
        <v>262</v>
      </c>
      <c r="D82" s="93">
        <v>3596</v>
      </c>
      <c r="E82" s="93">
        <v>1238</v>
      </c>
      <c r="F82" s="98">
        <f t="shared" si="1"/>
        <v>-1.9046849757673667</v>
      </c>
      <c r="G82" s="97"/>
    </row>
    <row r="83" spans="2:7" ht="45" x14ac:dyDescent="0.2">
      <c r="B83" s="93" t="s">
        <v>162</v>
      </c>
      <c r="C83" s="93" t="s">
        <v>263</v>
      </c>
      <c r="D83" s="93">
        <v>543</v>
      </c>
      <c r="E83" s="93">
        <v>1116</v>
      </c>
      <c r="F83" s="98">
        <f t="shared" si="1"/>
        <v>0.51344086021505375</v>
      </c>
      <c r="G83" s="97"/>
    </row>
    <row r="84" spans="2:7" ht="60" x14ac:dyDescent="0.2">
      <c r="B84" s="93" t="s">
        <v>163</v>
      </c>
      <c r="C84" s="93" t="s">
        <v>264</v>
      </c>
      <c r="D84" s="93">
        <v>633</v>
      </c>
      <c r="E84" s="93">
        <v>2558</v>
      </c>
      <c r="F84" s="98">
        <f t="shared" si="1"/>
        <v>0.7525410476935106</v>
      </c>
      <c r="G84" s="97"/>
    </row>
    <row r="85" spans="2:7" ht="45" x14ac:dyDescent="0.2">
      <c r="B85" s="93" t="s">
        <v>164</v>
      </c>
      <c r="C85" s="93" t="s">
        <v>264</v>
      </c>
      <c r="D85" s="93">
        <v>0</v>
      </c>
      <c r="E85" s="93">
        <v>0</v>
      </c>
      <c r="F85" s="98" t="e">
        <f t="shared" si="1"/>
        <v>#DIV/0!</v>
      </c>
      <c r="G85" s="97" t="s">
        <v>324</v>
      </c>
    </row>
    <row r="86" spans="2:7" ht="45" x14ac:dyDescent="0.2">
      <c r="B86" s="93" t="s">
        <v>165</v>
      </c>
      <c r="C86" s="93" t="s">
        <v>265</v>
      </c>
      <c r="D86" s="93">
        <v>4558</v>
      </c>
      <c r="E86" s="93">
        <v>2620</v>
      </c>
      <c r="F86" s="98">
        <f t="shared" si="1"/>
        <v>-0.7396946564885496</v>
      </c>
      <c r="G86" s="97"/>
    </row>
    <row r="87" spans="2:7" ht="45" x14ac:dyDescent="0.2">
      <c r="B87" s="93" t="s">
        <v>166</v>
      </c>
      <c r="C87" s="93" t="s">
        <v>266</v>
      </c>
      <c r="D87" s="93">
        <v>7874</v>
      </c>
      <c r="E87" s="93">
        <v>8868</v>
      </c>
      <c r="F87" s="98">
        <f t="shared" si="1"/>
        <v>0.11208840775823184</v>
      </c>
      <c r="G87" s="97"/>
    </row>
    <row r="88" spans="2:7" ht="27" x14ac:dyDescent="0.2">
      <c r="B88" s="93" t="s">
        <v>167</v>
      </c>
      <c r="C88" s="93" t="s">
        <v>267</v>
      </c>
      <c r="D88" s="93">
        <v>0</v>
      </c>
      <c r="E88" s="93">
        <v>0</v>
      </c>
      <c r="F88" s="98" t="e">
        <f t="shared" si="1"/>
        <v>#DIV/0!</v>
      </c>
      <c r="G88" s="97" t="s">
        <v>325</v>
      </c>
    </row>
    <row r="89" spans="2:7" ht="45" x14ac:dyDescent="0.2">
      <c r="B89" s="93" t="s">
        <v>168</v>
      </c>
      <c r="C89" s="93" t="s">
        <v>268</v>
      </c>
      <c r="D89" s="93">
        <v>0</v>
      </c>
      <c r="E89" s="93">
        <v>666</v>
      </c>
      <c r="F89" s="98">
        <f t="shared" si="1"/>
        <v>1</v>
      </c>
      <c r="G89" s="97"/>
    </row>
    <row r="90" spans="2:7" ht="30" x14ac:dyDescent="0.2">
      <c r="B90" s="93" t="s">
        <v>169</v>
      </c>
      <c r="C90" s="93" t="s">
        <v>269</v>
      </c>
      <c r="D90" s="93">
        <v>5121</v>
      </c>
      <c r="E90" s="93">
        <v>3200</v>
      </c>
      <c r="F90" s="98">
        <f t="shared" si="1"/>
        <v>-0.60031250000000003</v>
      </c>
      <c r="G90" s="97"/>
    </row>
    <row r="91" spans="2:7" ht="60" x14ac:dyDescent="0.2">
      <c r="B91" s="93" t="s">
        <v>170</v>
      </c>
      <c r="C91" s="93" t="s">
        <v>270</v>
      </c>
      <c r="D91" s="93">
        <v>0</v>
      </c>
      <c r="E91" s="93">
        <v>0</v>
      </c>
      <c r="F91" s="98" t="e">
        <f t="shared" si="1"/>
        <v>#DIV/0!</v>
      </c>
      <c r="G91" s="97" t="s">
        <v>326</v>
      </c>
    </row>
    <row r="92" spans="2:7" ht="45" x14ac:dyDescent="0.2">
      <c r="B92" s="93" t="s">
        <v>171</v>
      </c>
      <c r="C92" s="93" t="s">
        <v>271</v>
      </c>
      <c r="D92" s="93">
        <v>1338</v>
      </c>
      <c r="E92" s="93">
        <v>1834</v>
      </c>
      <c r="F92" s="98">
        <f t="shared" si="1"/>
        <v>0.27044711014176664</v>
      </c>
      <c r="G92" s="97"/>
    </row>
    <row r="93" spans="2:7" ht="30" x14ac:dyDescent="0.2">
      <c r="B93" s="93" t="s">
        <v>172</v>
      </c>
      <c r="C93" s="93" t="s">
        <v>272</v>
      </c>
      <c r="D93" s="93">
        <v>31474</v>
      </c>
      <c r="E93" s="93">
        <v>78205</v>
      </c>
      <c r="F93" s="98">
        <f t="shared" si="1"/>
        <v>0.59754491400805576</v>
      </c>
      <c r="G93" s="97"/>
    </row>
    <row r="94" spans="2:7" ht="45" x14ac:dyDescent="0.2">
      <c r="B94" s="93" t="s">
        <v>173</v>
      </c>
      <c r="C94" s="93" t="s">
        <v>273</v>
      </c>
      <c r="D94" s="93">
        <v>9172</v>
      </c>
      <c r="E94" s="93">
        <v>7272</v>
      </c>
      <c r="F94" s="98">
        <f t="shared" si="1"/>
        <v>-0.26127612761276126</v>
      </c>
      <c r="G94" s="97"/>
    </row>
    <row r="95" spans="2:7" ht="75" x14ac:dyDescent="0.2">
      <c r="B95" s="93" t="s">
        <v>174</v>
      </c>
      <c r="C95" s="93" t="s">
        <v>273</v>
      </c>
      <c r="D95" s="93">
        <v>5415</v>
      </c>
      <c r="E95" s="93">
        <v>5937</v>
      </c>
      <c r="F95" s="98">
        <f t="shared" si="1"/>
        <v>8.7923193532086913E-2</v>
      </c>
      <c r="G95" s="97"/>
    </row>
    <row r="96" spans="2:7" ht="45" x14ac:dyDescent="0.2">
      <c r="B96" s="93" t="s">
        <v>175</v>
      </c>
      <c r="C96" s="93" t="s">
        <v>73</v>
      </c>
      <c r="D96" s="93">
        <v>0</v>
      </c>
      <c r="E96" s="93">
        <v>0</v>
      </c>
      <c r="F96" s="98" t="e">
        <f t="shared" si="1"/>
        <v>#DIV/0!</v>
      </c>
      <c r="G96" s="97" t="s">
        <v>327</v>
      </c>
    </row>
    <row r="97" spans="2:7" ht="30" x14ac:dyDescent="0.2">
      <c r="B97" s="93" t="s">
        <v>176</v>
      </c>
      <c r="C97" s="93" t="s">
        <v>274</v>
      </c>
      <c r="D97" s="93">
        <v>4121</v>
      </c>
      <c r="E97" s="93">
        <v>6442</v>
      </c>
      <c r="F97" s="98">
        <f t="shared" si="1"/>
        <v>0.36029183483390254</v>
      </c>
      <c r="G97" s="97"/>
    </row>
    <row r="98" spans="2:7" ht="30" x14ac:dyDescent="0.2">
      <c r="B98" s="93" t="s">
        <v>177</v>
      </c>
      <c r="C98" s="93" t="s">
        <v>73</v>
      </c>
      <c r="D98" s="93">
        <v>0</v>
      </c>
      <c r="E98" s="93">
        <v>0</v>
      </c>
      <c r="F98" s="98" t="e">
        <f t="shared" si="1"/>
        <v>#DIV/0!</v>
      </c>
      <c r="G98" s="97" t="s">
        <v>325</v>
      </c>
    </row>
    <row r="99" spans="2:7" x14ac:dyDescent="0.2">
      <c r="B99" s="93" t="s">
        <v>178</v>
      </c>
      <c r="C99" s="93" t="s">
        <v>73</v>
      </c>
      <c r="D99" s="93">
        <v>49</v>
      </c>
      <c r="E99" s="93">
        <v>1503</v>
      </c>
      <c r="F99" s="98">
        <f t="shared" si="1"/>
        <v>0.96739853626081174</v>
      </c>
      <c r="G99" s="97"/>
    </row>
    <row r="100" spans="2:7" ht="27" x14ac:dyDescent="0.2">
      <c r="B100" s="93" t="s">
        <v>179</v>
      </c>
      <c r="C100" s="93" t="s">
        <v>73</v>
      </c>
      <c r="D100" s="93">
        <v>0</v>
      </c>
      <c r="E100" s="93">
        <v>0</v>
      </c>
      <c r="F100" s="98" t="e">
        <f t="shared" si="1"/>
        <v>#DIV/0!</v>
      </c>
      <c r="G100" s="97" t="s">
        <v>325</v>
      </c>
    </row>
    <row r="101" spans="2:7" ht="30" x14ac:dyDescent="0.2">
      <c r="B101" s="93" t="s">
        <v>180</v>
      </c>
      <c r="C101" s="93" t="s">
        <v>73</v>
      </c>
      <c r="D101" s="93">
        <v>1193</v>
      </c>
      <c r="E101" s="93">
        <v>3505</v>
      </c>
      <c r="F101" s="98">
        <f t="shared" si="1"/>
        <v>0.65962910128388019</v>
      </c>
      <c r="G101" s="97"/>
    </row>
    <row r="102" spans="2:7" ht="27" x14ac:dyDescent="0.2">
      <c r="B102" s="93" t="s">
        <v>181</v>
      </c>
      <c r="C102" s="93" t="s">
        <v>275</v>
      </c>
      <c r="D102" s="93">
        <v>0</v>
      </c>
      <c r="E102" s="93">
        <v>0</v>
      </c>
      <c r="F102" s="98" t="e">
        <f t="shared" si="1"/>
        <v>#DIV/0!</v>
      </c>
      <c r="G102" s="97" t="s">
        <v>325</v>
      </c>
    </row>
    <row r="103" spans="2:7" s="102" customFormat="1" ht="45" x14ac:dyDescent="0.2">
      <c r="B103" s="93" t="s">
        <v>182</v>
      </c>
      <c r="C103" s="93" t="s">
        <v>276</v>
      </c>
      <c r="D103" s="93">
        <v>496</v>
      </c>
      <c r="E103" s="93">
        <v>0</v>
      </c>
      <c r="F103" s="98" t="e">
        <f t="shared" si="1"/>
        <v>#DIV/0!</v>
      </c>
      <c r="G103" s="97" t="s">
        <v>328</v>
      </c>
    </row>
    <row r="104" spans="2:7" ht="75" x14ac:dyDescent="0.2">
      <c r="B104" s="93" t="s">
        <v>183</v>
      </c>
      <c r="C104" s="93" t="s">
        <v>277</v>
      </c>
      <c r="D104" s="93">
        <v>0</v>
      </c>
      <c r="E104" s="93">
        <v>0</v>
      </c>
      <c r="F104" s="98" t="e">
        <f t="shared" si="1"/>
        <v>#DIV/0!</v>
      </c>
      <c r="G104" s="97" t="s">
        <v>335</v>
      </c>
    </row>
    <row r="105" spans="2:7" ht="60" x14ac:dyDescent="0.2">
      <c r="B105" s="93" t="s">
        <v>184</v>
      </c>
      <c r="C105" s="93" t="s">
        <v>278</v>
      </c>
      <c r="D105" s="93">
        <v>12138</v>
      </c>
      <c r="E105" s="93">
        <v>9260</v>
      </c>
      <c r="F105" s="98">
        <f t="shared" si="1"/>
        <v>-0.31079913606911447</v>
      </c>
      <c r="G105" s="97"/>
    </row>
    <row r="106" spans="2:7" ht="45" x14ac:dyDescent="0.2">
      <c r="B106" s="93" t="s">
        <v>185</v>
      </c>
      <c r="C106" s="93" t="s">
        <v>279</v>
      </c>
      <c r="D106" s="93">
        <v>7255</v>
      </c>
      <c r="E106" s="93">
        <v>7691</v>
      </c>
      <c r="F106" s="98">
        <f t="shared" si="1"/>
        <v>5.6689637238330516E-2</v>
      </c>
      <c r="G106" s="97"/>
    </row>
    <row r="107" spans="2:7" ht="75" x14ac:dyDescent="0.2">
      <c r="B107" s="93" t="s">
        <v>186</v>
      </c>
      <c r="C107" s="93" t="s">
        <v>280</v>
      </c>
      <c r="D107" s="93">
        <v>2365</v>
      </c>
      <c r="E107" s="93">
        <v>1741</v>
      </c>
      <c r="F107" s="98">
        <f t="shared" si="1"/>
        <v>-0.35841470419299254</v>
      </c>
      <c r="G107" s="97"/>
    </row>
    <row r="108" spans="2:7" ht="60" x14ac:dyDescent="0.2">
      <c r="B108" s="93" t="s">
        <v>187</v>
      </c>
      <c r="C108" s="93" t="s">
        <v>281</v>
      </c>
      <c r="D108" s="93">
        <v>1066</v>
      </c>
      <c r="E108" s="93">
        <v>226</v>
      </c>
      <c r="F108" s="98">
        <f t="shared" si="1"/>
        <v>-3.7168141592920354</v>
      </c>
      <c r="G108" s="97"/>
    </row>
    <row r="109" spans="2:7" ht="45" x14ac:dyDescent="0.2">
      <c r="B109" s="93" t="s">
        <v>188</v>
      </c>
      <c r="C109" s="93" t="s">
        <v>282</v>
      </c>
      <c r="D109" s="93">
        <v>1025</v>
      </c>
      <c r="E109" s="93">
        <v>1039</v>
      </c>
      <c r="F109" s="98">
        <f t="shared" si="1"/>
        <v>1.3474494706448507E-2</v>
      </c>
      <c r="G109" s="97"/>
    </row>
    <row r="110" spans="2:7" ht="60" x14ac:dyDescent="0.2">
      <c r="B110" s="93" t="s">
        <v>189</v>
      </c>
      <c r="C110" s="93" t="s">
        <v>283</v>
      </c>
      <c r="D110" s="93">
        <v>439</v>
      </c>
      <c r="E110" s="93">
        <v>698</v>
      </c>
      <c r="F110" s="98">
        <f t="shared" si="1"/>
        <v>0.37106017191977075</v>
      </c>
      <c r="G110" s="97"/>
    </row>
    <row r="111" spans="2:7" ht="45" x14ac:dyDescent="0.2">
      <c r="B111" s="93" t="s">
        <v>190</v>
      </c>
      <c r="C111" s="93" t="s">
        <v>284</v>
      </c>
      <c r="D111" s="93">
        <v>9702</v>
      </c>
      <c r="E111" s="93">
        <v>4952</v>
      </c>
      <c r="F111" s="98">
        <f t="shared" si="1"/>
        <v>-0.95920840064620361</v>
      </c>
      <c r="G111" s="97"/>
    </row>
    <row r="112" spans="2:7" ht="45" x14ac:dyDescent="0.2">
      <c r="B112" s="93" t="s">
        <v>191</v>
      </c>
      <c r="C112" s="93" t="s">
        <v>285</v>
      </c>
      <c r="D112" s="93">
        <v>5400</v>
      </c>
      <c r="E112" s="93">
        <v>5075</v>
      </c>
      <c r="F112" s="98">
        <f t="shared" si="1"/>
        <v>-6.4039408866995079E-2</v>
      </c>
      <c r="G112" s="97"/>
    </row>
    <row r="113" spans="2:7" ht="45" x14ac:dyDescent="0.2">
      <c r="B113" s="93" t="s">
        <v>192</v>
      </c>
      <c r="C113" s="93" t="s">
        <v>286</v>
      </c>
      <c r="D113" s="93">
        <v>1301</v>
      </c>
      <c r="E113" s="93">
        <v>1048</v>
      </c>
      <c r="F113" s="98">
        <f t="shared" si="1"/>
        <v>-0.24141221374045801</v>
      </c>
      <c r="G113" s="97"/>
    </row>
    <row r="114" spans="2:7" ht="75" x14ac:dyDescent="0.2">
      <c r="B114" s="93" t="s">
        <v>193</v>
      </c>
      <c r="C114" s="93" t="s">
        <v>287</v>
      </c>
      <c r="D114" s="93">
        <v>136069</v>
      </c>
      <c r="E114" s="93">
        <v>115144</v>
      </c>
      <c r="F114" s="98">
        <f t="shared" si="1"/>
        <v>-0.18172896546932538</v>
      </c>
      <c r="G114" s="97"/>
    </row>
    <row r="115" spans="2:7" ht="45" x14ac:dyDescent="0.2">
      <c r="B115" s="93" t="s">
        <v>194</v>
      </c>
      <c r="C115" s="93" t="s">
        <v>287</v>
      </c>
      <c r="D115" s="93">
        <v>54833</v>
      </c>
      <c r="E115" s="93">
        <v>27621</v>
      </c>
      <c r="F115" s="98">
        <f t="shared" si="1"/>
        <v>-0.98519242605264112</v>
      </c>
      <c r="G115" s="97"/>
    </row>
    <row r="116" spans="2:7" ht="45" x14ac:dyDescent="0.2">
      <c r="B116" s="93" t="s">
        <v>195</v>
      </c>
      <c r="C116" s="93" t="s">
        <v>288</v>
      </c>
      <c r="D116" s="93">
        <v>1533</v>
      </c>
      <c r="E116" s="93">
        <v>1266</v>
      </c>
      <c r="F116" s="98">
        <f t="shared" si="1"/>
        <v>-0.2109004739336493</v>
      </c>
      <c r="G116" s="97"/>
    </row>
    <row r="117" spans="2:7" ht="60" x14ac:dyDescent="0.2">
      <c r="B117" s="93" t="s">
        <v>196</v>
      </c>
      <c r="C117" s="93" t="s">
        <v>289</v>
      </c>
      <c r="D117" s="93">
        <v>22</v>
      </c>
      <c r="E117" s="93">
        <v>116</v>
      </c>
      <c r="F117" s="98">
        <f t="shared" si="1"/>
        <v>0.81034482758620685</v>
      </c>
      <c r="G117" s="97"/>
    </row>
    <row r="118" spans="2:7" ht="75" x14ac:dyDescent="0.2">
      <c r="B118" s="93" t="s">
        <v>197</v>
      </c>
      <c r="C118" s="93" t="s">
        <v>290</v>
      </c>
      <c r="D118" s="93">
        <v>2730</v>
      </c>
      <c r="E118" s="93">
        <v>3226</v>
      </c>
      <c r="F118" s="98">
        <f t="shared" si="1"/>
        <v>0.15375077495350278</v>
      </c>
      <c r="G118" s="97"/>
    </row>
    <row r="119" spans="2:7" s="102" customFormat="1" ht="45" x14ac:dyDescent="0.2">
      <c r="B119" s="93" t="s">
        <v>198</v>
      </c>
      <c r="C119" s="93" t="s">
        <v>291</v>
      </c>
      <c r="D119" s="93">
        <v>1761</v>
      </c>
      <c r="E119" s="93">
        <v>0</v>
      </c>
      <c r="F119" s="98" t="e">
        <f t="shared" si="1"/>
        <v>#DIV/0!</v>
      </c>
      <c r="G119" s="97" t="s">
        <v>329</v>
      </c>
    </row>
    <row r="120" spans="2:7" s="102" customFormat="1" ht="40.5" x14ac:dyDescent="0.2">
      <c r="B120" s="93" t="s">
        <v>199</v>
      </c>
      <c r="C120" s="93" t="s">
        <v>291</v>
      </c>
      <c r="D120" s="93">
        <v>11</v>
      </c>
      <c r="E120" s="93">
        <v>0</v>
      </c>
      <c r="F120" s="98" t="e">
        <f t="shared" si="1"/>
        <v>#DIV/0!</v>
      </c>
      <c r="G120" s="97" t="s">
        <v>329</v>
      </c>
    </row>
    <row r="121" spans="2:7" ht="45" x14ac:dyDescent="0.2">
      <c r="B121" s="93" t="s">
        <v>200</v>
      </c>
      <c r="C121" s="93" t="s">
        <v>291</v>
      </c>
      <c r="D121" s="93">
        <v>1309</v>
      </c>
      <c r="E121" s="93">
        <v>1201</v>
      </c>
      <c r="F121" s="95">
        <f t="shared" si="1"/>
        <v>-8.992506244796003E-2</v>
      </c>
      <c r="G121" s="97"/>
    </row>
    <row r="122" spans="2:7" ht="60" x14ac:dyDescent="0.2">
      <c r="B122" s="93" t="s">
        <v>201</v>
      </c>
      <c r="C122" s="93" t="s">
        <v>292</v>
      </c>
      <c r="D122" s="93">
        <v>12999</v>
      </c>
      <c r="E122" s="93">
        <v>16417</v>
      </c>
      <c r="F122" s="95">
        <f t="shared" si="1"/>
        <v>0.20819881829810563</v>
      </c>
      <c r="G122" s="97"/>
    </row>
    <row r="123" spans="2:7" ht="45" x14ac:dyDescent="0.2">
      <c r="B123" s="93" t="s">
        <v>202</v>
      </c>
      <c r="C123" s="93" t="s">
        <v>293</v>
      </c>
      <c r="D123" s="93">
        <v>1405</v>
      </c>
      <c r="E123" s="93">
        <v>2372</v>
      </c>
      <c r="F123" s="95">
        <f t="shared" si="1"/>
        <v>0.40767284991568298</v>
      </c>
      <c r="G123" s="97"/>
    </row>
    <row r="124" spans="2:7" ht="45" x14ac:dyDescent="0.2">
      <c r="B124" s="93" t="s">
        <v>203</v>
      </c>
      <c r="C124" s="93" t="s">
        <v>294</v>
      </c>
      <c r="D124" s="93">
        <v>0</v>
      </c>
      <c r="E124" s="93">
        <v>37</v>
      </c>
      <c r="F124" s="95">
        <f t="shared" si="1"/>
        <v>1</v>
      </c>
      <c r="G124" s="97"/>
    </row>
    <row r="125" spans="2:7" ht="45" x14ac:dyDescent="0.2">
      <c r="B125" s="93" t="s">
        <v>204</v>
      </c>
      <c r="C125" s="93" t="s">
        <v>295</v>
      </c>
      <c r="D125" s="93">
        <v>3447</v>
      </c>
      <c r="E125" s="93">
        <v>3463</v>
      </c>
      <c r="F125" s="95">
        <f t="shared" si="1"/>
        <v>4.620271440947156E-3</v>
      </c>
      <c r="G125" s="97"/>
    </row>
    <row r="126" spans="2:7" ht="60" x14ac:dyDescent="0.2">
      <c r="B126" s="93" t="s">
        <v>205</v>
      </c>
      <c r="C126" s="93" t="s">
        <v>296</v>
      </c>
      <c r="D126" s="93">
        <v>6230</v>
      </c>
      <c r="E126" s="93">
        <v>3491</v>
      </c>
      <c r="F126" s="95">
        <f t="shared" si="1"/>
        <v>-0.78458894299627613</v>
      </c>
      <c r="G126" s="97"/>
    </row>
    <row r="127" spans="2:7" ht="45" x14ac:dyDescent="0.2">
      <c r="B127" s="93" t="s">
        <v>206</v>
      </c>
      <c r="C127" s="93" t="s">
        <v>297</v>
      </c>
      <c r="D127" s="93">
        <v>1203</v>
      </c>
      <c r="E127" s="93">
        <v>2767</v>
      </c>
      <c r="F127" s="95">
        <f t="shared" si="1"/>
        <v>0.56523310444524755</v>
      </c>
      <c r="G127" s="97"/>
    </row>
    <row r="128" spans="2:7" ht="45" x14ac:dyDescent="0.2">
      <c r="B128" s="93" t="s">
        <v>207</v>
      </c>
      <c r="C128" s="93" t="s">
        <v>298</v>
      </c>
      <c r="D128" s="93">
        <v>10320</v>
      </c>
      <c r="E128" s="93">
        <v>13234</v>
      </c>
      <c r="F128" s="95">
        <f t="shared" si="1"/>
        <v>0.22019041861870939</v>
      </c>
      <c r="G128" s="97"/>
    </row>
    <row r="129" spans="2:7" ht="30" x14ac:dyDescent="0.2">
      <c r="B129" s="93" t="s">
        <v>208</v>
      </c>
      <c r="C129" s="93" t="s">
        <v>299</v>
      </c>
      <c r="D129" s="93">
        <v>16900</v>
      </c>
      <c r="E129" s="93">
        <v>15577</v>
      </c>
      <c r="F129" s="95">
        <f t="shared" si="1"/>
        <v>-8.4932913911536234E-2</v>
      </c>
      <c r="G129" s="97"/>
    </row>
    <row r="130" spans="2:7" ht="45" x14ac:dyDescent="0.2">
      <c r="B130" s="93" t="s">
        <v>209</v>
      </c>
      <c r="C130" s="93" t="s">
        <v>300</v>
      </c>
      <c r="D130" s="93">
        <v>232</v>
      </c>
      <c r="E130" s="93">
        <v>56</v>
      </c>
      <c r="F130" s="95">
        <f t="shared" si="1"/>
        <v>-3.1428571428571428</v>
      </c>
      <c r="G130" s="97"/>
    </row>
    <row r="131" spans="2:7" ht="45" x14ac:dyDescent="0.2">
      <c r="B131" s="93" t="s">
        <v>210</v>
      </c>
      <c r="C131" s="93" t="s">
        <v>301</v>
      </c>
      <c r="D131" s="93">
        <v>0</v>
      </c>
      <c r="E131" s="93">
        <v>433</v>
      </c>
      <c r="F131" s="95">
        <f t="shared" si="1"/>
        <v>1</v>
      </c>
      <c r="G131" s="97"/>
    </row>
    <row r="132" spans="2:7" ht="45" x14ac:dyDescent="0.2">
      <c r="B132" s="93" t="s">
        <v>211</v>
      </c>
      <c r="C132" s="93" t="s">
        <v>302</v>
      </c>
      <c r="D132" s="93">
        <v>1437</v>
      </c>
      <c r="E132" s="93">
        <v>570</v>
      </c>
      <c r="F132" s="95">
        <f t="shared" si="1"/>
        <v>-1.5210526315789474</v>
      </c>
      <c r="G132" s="97"/>
    </row>
    <row r="133" spans="2:7" ht="45" x14ac:dyDescent="0.2">
      <c r="B133" s="93" t="s">
        <v>212</v>
      </c>
      <c r="C133" s="93" t="s">
        <v>303</v>
      </c>
      <c r="D133" s="93">
        <v>30816</v>
      </c>
      <c r="E133" s="93">
        <v>33304</v>
      </c>
      <c r="F133" s="95">
        <f t="shared" si="1"/>
        <v>7.4705741052125865E-2</v>
      </c>
      <c r="G133" s="97"/>
    </row>
    <row r="134" spans="2:7" ht="45" x14ac:dyDescent="0.2">
      <c r="B134" s="93" t="s">
        <v>213</v>
      </c>
      <c r="C134" s="93" t="s">
        <v>304</v>
      </c>
      <c r="D134" s="93">
        <v>14296</v>
      </c>
      <c r="E134" s="93">
        <v>25581</v>
      </c>
      <c r="F134" s="95">
        <f t="shared" si="1"/>
        <v>0.4411477268285055</v>
      </c>
      <c r="G134" s="97"/>
    </row>
    <row r="135" spans="2:7" ht="60" x14ac:dyDescent="0.2">
      <c r="B135" s="93" t="s">
        <v>214</v>
      </c>
      <c r="C135" s="93" t="s">
        <v>305</v>
      </c>
      <c r="D135" s="93">
        <v>17248</v>
      </c>
      <c r="E135" s="93">
        <v>23741</v>
      </c>
      <c r="F135" s="95">
        <f t="shared" si="1"/>
        <v>0.27349311317973124</v>
      </c>
      <c r="G135" s="97"/>
    </row>
    <row r="136" spans="2:7" ht="30" x14ac:dyDescent="0.2">
      <c r="B136" s="93" t="s">
        <v>215</v>
      </c>
      <c r="C136" s="93" t="s">
        <v>306</v>
      </c>
      <c r="D136" s="93">
        <v>1247</v>
      </c>
      <c r="E136" s="93">
        <v>15957</v>
      </c>
      <c r="F136" s="95">
        <f t="shared" si="1"/>
        <v>0.92185247853606567</v>
      </c>
      <c r="G136" s="97"/>
    </row>
    <row r="137" spans="2:7" ht="45" x14ac:dyDescent="0.2">
      <c r="B137" s="93" t="s">
        <v>216</v>
      </c>
      <c r="C137" s="93" t="s">
        <v>306</v>
      </c>
      <c r="D137" s="93">
        <v>735</v>
      </c>
      <c r="E137" s="93">
        <v>6376</v>
      </c>
      <c r="F137" s="95">
        <f t="shared" si="1"/>
        <v>0.884723964868256</v>
      </c>
      <c r="G137" s="97"/>
    </row>
    <row r="138" spans="2:7" ht="45" x14ac:dyDescent="0.2">
      <c r="B138" s="93" t="s">
        <v>217</v>
      </c>
      <c r="C138" s="93" t="s">
        <v>307</v>
      </c>
      <c r="D138" s="93">
        <v>7366</v>
      </c>
      <c r="E138" s="93">
        <v>10160</v>
      </c>
      <c r="F138" s="95">
        <f t="shared" si="1"/>
        <v>0.27500000000000002</v>
      </c>
      <c r="G138" s="97"/>
    </row>
    <row r="139" spans="2:7" x14ac:dyDescent="0.2">
      <c r="B139" s="93"/>
      <c r="D139" s="93"/>
      <c r="E139" s="93"/>
      <c r="F139" s="95"/>
      <c r="G139" s="97"/>
    </row>
    <row r="140" spans="2:7" x14ac:dyDescent="0.2">
      <c r="B140" s="93" t="s">
        <v>311</v>
      </c>
      <c r="C140" s="93"/>
      <c r="D140" s="93">
        <f>SUM(D10:D139)</f>
        <v>911006</v>
      </c>
      <c r="E140" s="93">
        <f>SUM(E10:E139)</f>
        <v>880850</v>
      </c>
      <c r="F140" s="95">
        <f>(E140-D140)/D140</f>
        <v>-3.3101867605701829E-2</v>
      </c>
      <c r="G140" s="97"/>
    </row>
    <row r="141" spans="2:7" x14ac:dyDescent="0.2">
      <c r="D141" s="90"/>
      <c r="E141" s="90"/>
      <c r="F141" s="103"/>
    </row>
    <row r="142" spans="2:7" x14ac:dyDescent="0.2">
      <c r="D142" s="90"/>
      <c r="E142" s="90"/>
      <c r="F142" s="90"/>
    </row>
    <row r="143" spans="2:7" x14ac:dyDescent="0.2">
      <c r="D143" s="90"/>
      <c r="E143" s="90"/>
      <c r="F143" s="90"/>
    </row>
  </sheetData>
  <autoFilter ref="A9:G138"/>
  <mergeCells count="4">
    <mergeCell ref="B7:C7"/>
    <mergeCell ref="B8:C8"/>
    <mergeCell ref="C3:E5"/>
    <mergeCell ref="F8:G8"/>
  </mergeCells>
  <dataValidations disablePrompts="1" count="1">
    <dataValidation type="list" allowBlank="1" showInputMessage="1" showErrorMessage="1" sqref="C10">
      <formula1>linea</formula1>
    </dataValidation>
  </dataValidations>
  <pageMargins left="0.7" right="0.7" top="0.75" bottom="0.75" header="0.3" footer="0.3"/>
  <pageSetup orientation="portrait" r:id="rId1"/>
  <ignoredErrors>
    <ignoredError sqref="F18 F19:F21 F46:F49 F85:F86" evalError="1"/>
    <ignoredError sqref="F22 F23:F28 F29:F38 F39:F45 F50:F63 F64:F84 F87:F96 F97:F125 F126:F135" evalError="1" unlockedFormula="1"/>
    <ignoredError sqref="F136:F138 F140" unlockedFormula="1"/>
    <ignoredError sqref="D140:E140" unlockedFormula="1" emptyCellReference="1"/>
  </ignoredError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G23"/>
  <sheetViews>
    <sheetView workbookViewId="0">
      <selection activeCell="F23" sqref="F23"/>
    </sheetView>
  </sheetViews>
  <sheetFormatPr baseColWidth="10" defaultRowHeight="12.75" x14ac:dyDescent="0.2"/>
  <cols>
    <col min="1" max="1" width="7.5703125" customWidth="1"/>
    <col min="2" max="2" width="19.85546875" customWidth="1"/>
    <col min="3" max="3" width="41.42578125" customWidth="1"/>
    <col min="4" max="4" width="18.42578125" customWidth="1"/>
    <col min="5" max="5" width="19.42578125" customWidth="1"/>
    <col min="6" max="6" width="17.7109375" customWidth="1"/>
    <col min="7" max="7" width="18.5703125" customWidth="1"/>
  </cols>
  <sheetData>
    <row r="3" spans="2:7" ht="15" x14ac:dyDescent="0.2">
      <c r="B3" s="82"/>
      <c r="C3" s="157" t="s">
        <v>80</v>
      </c>
      <c r="D3" s="157"/>
      <c r="E3" s="157"/>
      <c r="F3" s="79" t="s">
        <v>61</v>
      </c>
      <c r="G3" s="83" t="s">
        <v>84</v>
      </c>
    </row>
    <row r="4" spans="2:7" ht="15" x14ac:dyDescent="0.2">
      <c r="B4" s="84"/>
      <c r="C4" s="158"/>
      <c r="D4" s="158"/>
      <c r="E4" s="158"/>
      <c r="F4" s="81" t="s">
        <v>62</v>
      </c>
      <c r="G4" s="85" t="s">
        <v>63</v>
      </c>
    </row>
    <row r="5" spans="2:7" ht="15" x14ac:dyDescent="0.2">
      <c r="B5" s="84"/>
      <c r="C5" s="158"/>
      <c r="D5" s="158"/>
      <c r="E5" s="158"/>
      <c r="F5" s="86" t="s">
        <v>64</v>
      </c>
      <c r="G5" s="87">
        <v>43376</v>
      </c>
    </row>
    <row r="6" spans="2:7" ht="20.25" x14ac:dyDescent="0.2">
      <c r="B6" s="84"/>
      <c r="C6" s="88"/>
      <c r="D6" s="88"/>
      <c r="E6" s="88"/>
      <c r="F6" s="88"/>
      <c r="G6" s="89"/>
    </row>
    <row r="7" spans="2:7" ht="15" x14ac:dyDescent="0.2">
      <c r="B7" s="154"/>
      <c r="C7" s="155"/>
      <c r="D7" s="90"/>
      <c r="E7" s="90"/>
      <c r="F7" s="90"/>
      <c r="G7" s="91"/>
    </row>
    <row r="8" spans="2:7" ht="30" x14ac:dyDescent="0.2">
      <c r="B8" s="156" t="s">
        <v>83</v>
      </c>
      <c r="C8" s="156"/>
      <c r="D8" s="92"/>
      <c r="E8" s="93" t="s">
        <v>67</v>
      </c>
      <c r="F8" s="159"/>
      <c r="G8" s="160"/>
    </row>
    <row r="9" spans="2:7" ht="27" x14ac:dyDescent="0.2">
      <c r="B9" s="94" t="s">
        <v>73</v>
      </c>
      <c r="C9" s="94" t="s">
        <v>74</v>
      </c>
      <c r="D9" s="94" t="s">
        <v>76</v>
      </c>
      <c r="E9" s="94" t="s">
        <v>77</v>
      </c>
      <c r="F9" s="94" t="s">
        <v>78</v>
      </c>
      <c r="G9" s="94" t="s">
        <v>68</v>
      </c>
    </row>
    <row r="10" spans="2:7" ht="15" x14ac:dyDescent="0.2">
      <c r="B10" s="93"/>
      <c r="C10" s="93"/>
      <c r="D10" s="93"/>
      <c r="E10" s="93"/>
      <c r="F10" s="98" t="e">
        <f>(E10-D10)/E10</f>
        <v>#DIV/0!</v>
      </c>
      <c r="G10" s="96"/>
    </row>
    <row r="11" spans="2:7" ht="15" x14ac:dyDescent="0.2">
      <c r="B11" s="93"/>
      <c r="C11" s="97"/>
      <c r="D11" s="93"/>
      <c r="E11" s="93"/>
      <c r="F11" s="98" t="e">
        <f t="shared" ref="F11:F21" si="0">(E11-D11)/E11</f>
        <v>#DIV/0!</v>
      </c>
      <c r="G11" s="97"/>
    </row>
    <row r="12" spans="2:7" ht="15" x14ac:dyDescent="0.2">
      <c r="B12" s="93"/>
      <c r="C12" s="97"/>
      <c r="D12" s="93"/>
      <c r="E12" s="93"/>
      <c r="F12" s="98" t="e">
        <f t="shared" si="0"/>
        <v>#DIV/0!</v>
      </c>
      <c r="G12" s="97"/>
    </row>
    <row r="13" spans="2:7" ht="15" x14ac:dyDescent="0.2">
      <c r="B13" s="93"/>
      <c r="C13" s="97"/>
      <c r="D13" s="93"/>
      <c r="E13" s="93"/>
      <c r="F13" s="98" t="e">
        <f t="shared" si="0"/>
        <v>#DIV/0!</v>
      </c>
      <c r="G13" s="97"/>
    </row>
    <row r="14" spans="2:7" ht="15" x14ac:dyDescent="0.2">
      <c r="B14" s="93"/>
      <c r="C14" s="97"/>
      <c r="D14" s="93"/>
      <c r="E14" s="93"/>
      <c r="F14" s="98" t="e">
        <f t="shared" si="0"/>
        <v>#DIV/0!</v>
      </c>
      <c r="G14" s="97"/>
    </row>
    <row r="15" spans="2:7" ht="15" x14ac:dyDescent="0.2">
      <c r="B15" s="93"/>
      <c r="C15" s="97"/>
      <c r="D15" s="93"/>
      <c r="E15" s="93"/>
      <c r="F15" s="98" t="e">
        <f t="shared" si="0"/>
        <v>#DIV/0!</v>
      </c>
      <c r="G15" s="97"/>
    </row>
    <row r="16" spans="2:7" ht="15" x14ac:dyDescent="0.2">
      <c r="B16" s="93"/>
      <c r="C16" s="97"/>
      <c r="D16" s="93"/>
      <c r="E16" s="93"/>
      <c r="F16" s="98" t="e">
        <f t="shared" si="0"/>
        <v>#DIV/0!</v>
      </c>
      <c r="G16" s="97"/>
    </row>
    <row r="17" spans="2:7" ht="15" x14ac:dyDescent="0.2">
      <c r="B17" s="93"/>
      <c r="C17" s="97"/>
      <c r="D17" s="93"/>
      <c r="E17" s="93"/>
      <c r="F17" s="98" t="e">
        <f t="shared" si="0"/>
        <v>#DIV/0!</v>
      </c>
      <c r="G17" s="97"/>
    </row>
    <row r="18" spans="2:7" ht="15" x14ac:dyDescent="0.2">
      <c r="B18" s="93"/>
      <c r="C18" s="97"/>
      <c r="D18" s="93"/>
      <c r="E18" s="93"/>
      <c r="F18" s="98" t="e">
        <f t="shared" si="0"/>
        <v>#DIV/0!</v>
      </c>
      <c r="G18" s="97"/>
    </row>
    <row r="19" spans="2:7" ht="15" x14ac:dyDescent="0.2">
      <c r="B19" s="93"/>
      <c r="C19" s="97"/>
      <c r="D19" s="93"/>
      <c r="E19" s="93"/>
      <c r="F19" s="98" t="e">
        <f t="shared" si="0"/>
        <v>#DIV/0!</v>
      </c>
      <c r="G19" s="97"/>
    </row>
    <row r="20" spans="2:7" ht="15" x14ac:dyDescent="0.2">
      <c r="B20" s="93"/>
      <c r="C20" s="97"/>
      <c r="D20" s="93"/>
      <c r="E20" s="93"/>
      <c r="F20" s="98" t="e">
        <f t="shared" si="0"/>
        <v>#DIV/0!</v>
      </c>
      <c r="G20" s="97"/>
    </row>
    <row r="21" spans="2:7" ht="15" x14ac:dyDescent="0.2">
      <c r="B21" s="93"/>
      <c r="C21" s="97"/>
      <c r="D21" s="93"/>
      <c r="E21" s="93"/>
      <c r="F21" s="98" t="e">
        <f t="shared" si="0"/>
        <v>#DIV/0!</v>
      </c>
      <c r="G21" s="97"/>
    </row>
    <row r="22" spans="2:7" ht="13.5" x14ac:dyDescent="0.2">
      <c r="B22" s="80"/>
      <c r="C22" s="80"/>
      <c r="D22" s="80"/>
      <c r="E22" s="80"/>
      <c r="F22" s="80"/>
      <c r="G22" s="78"/>
    </row>
    <row r="23" spans="2:7" ht="16.5" x14ac:dyDescent="0.2">
      <c r="B23" s="161" t="s">
        <v>79</v>
      </c>
      <c r="C23" s="162"/>
      <c r="D23" s="93"/>
      <c r="E23" s="93"/>
      <c r="F23" s="95" t="e">
        <f>(E23-D23)/E23</f>
        <v>#DIV/0!</v>
      </c>
      <c r="G23" s="78"/>
    </row>
  </sheetData>
  <mergeCells count="5">
    <mergeCell ref="C3:E5"/>
    <mergeCell ref="B7:C7"/>
    <mergeCell ref="B8:C8"/>
    <mergeCell ref="F8:G8"/>
    <mergeCell ref="B23:C23"/>
  </mergeCells>
  <dataValidations count="1">
    <dataValidation type="list" allowBlank="1" showInputMessage="1" showErrorMessage="1" sqref="C10">
      <formula1>linea</formula1>
    </dataValidation>
  </dataValidation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Ficha Técnica Indicador </vt:lpstr>
      <vt:lpstr>Ficha Técnica de Medición </vt:lpstr>
      <vt:lpstr>Soporte Medición</vt:lpstr>
      <vt:lpstr>Hoja1</vt:lpstr>
      <vt:lpstr>'Ficha Técnica de Medición '!Área_de_impresión</vt:lpstr>
      <vt:lpstr>'Ficha Técnica Indicador '!Área_de_impresión</vt:lpstr>
    </vt:vector>
  </TitlesOfParts>
  <Company>CONSEJO SUPERIOR DE LA JUDICATURA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Luz Marina Acosta Alvarez</cp:lastModifiedBy>
  <cp:lastPrinted>2013-04-01T16:52:55Z</cp:lastPrinted>
  <dcterms:created xsi:type="dcterms:W3CDTF">2007-03-27T20:35:29Z</dcterms:created>
  <dcterms:modified xsi:type="dcterms:W3CDTF">2019-03-06T13:47:21Z</dcterms:modified>
</cp:coreProperties>
</file>