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costa\Desktop\Medición IndProcesos II sem 2018\4. Apoyo Regiones\"/>
    </mc:Choice>
  </mc:AlternateContent>
  <bookViews>
    <workbookView xWindow="0" yWindow="0" windowWidth="20490" windowHeight="7755" tabRatio="696" firstSheet="1" activeTab="1"/>
  </bookViews>
  <sheets>
    <sheet name="estruct ficha tecn indicadores" sheetId="4" r:id="rId1"/>
    <sheet name="estructura medicion indicadores" sheetId="12" r:id="rId2"/>
    <sheet name="soporte medición" sheetId="15" r:id="rId3"/>
  </sheets>
  <externalReferences>
    <externalReference r:id="rId4"/>
  </externalReferences>
  <definedNames>
    <definedName name="_xlnm._FilterDatabase" localSheetId="2" hidden="1">'soporte medición'!$A$5:$L$115</definedName>
    <definedName name="_xlnm.Print_Area" localSheetId="0">'estruct ficha tecn indicadores'!$A$1:$E$15</definedName>
    <definedName name="_xlnm.Print_Area" localSheetId="1">'estructura medicion indicadores'!$A$1:$I$58</definedName>
    <definedName name="Estados">[1]Proyectos!$C$101:$C$108</definedName>
    <definedName name="linea">[1]Proyectos!#REF!</definedName>
  </definedNames>
  <calcPr calcId="152511"/>
</workbook>
</file>

<file path=xl/calcChain.xml><?xml version="1.0" encoding="utf-8"?>
<calcChain xmlns="http://schemas.openxmlformats.org/spreadsheetml/2006/main">
  <c r="H8" i="12" l="1"/>
  <c r="B29" i="12"/>
  <c r="F119" i="15"/>
  <c r="F120" i="15" l="1"/>
  <c r="A7" i="15"/>
  <c r="A8" i="15" s="1"/>
  <c r="A9" i="15" s="1"/>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A59" i="15" s="1"/>
  <c r="A60" i="15" s="1"/>
  <c r="A61" i="15" s="1"/>
  <c r="A62" i="15" s="1"/>
  <c r="A63" i="15" s="1"/>
  <c r="A64" i="15" s="1"/>
  <c r="A65"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s="1"/>
  <c r="A90" i="15" s="1"/>
  <c r="A91" i="15" s="1"/>
  <c r="A92" i="15" s="1"/>
  <c r="A93" i="15" s="1"/>
  <c r="A94" i="15" s="1"/>
  <c r="A95" i="15" s="1"/>
  <c r="A96" i="15" s="1"/>
  <c r="A97" i="15" s="1"/>
  <c r="A98" i="15" s="1"/>
  <c r="A99" i="15" s="1"/>
  <c r="A100" i="15" s="1"/>
  <c r="A101" i="15" s="1"/>
  <c r="A102" i="15" s="1"/>
  <c r="A103" i="15" s="1"/>
  <c r="A104" i="15" s="1"/>
  <c r="A105" i="15" s="1"/>
  <c r="A106" i="15" s="1"/>
  <c r="A107" i="15" s="1"/>
  <c r="A108" i="15" s="1"/>
  <c r="A109" i="15" s="1"/>
  <c r="A110" i="15" s="1"/>
  <c r="A111" i="15" s="1"/>
  <c r="A112" i="15" s="1"/>
  <c r="A113" i="15" s="1"/>
  <c r="A114" i="15" s="1"/>
  <c r="A115" i="15" s="1"/>
  <c r="E8" i="12" l="1"/>
  <c r="K32" i="12" l="1"/>
  <c r="D32" i="12"/>
  <c r="E32" i="12" s="1"/>
  <c r="K31" i="12"/>
  <c r="D31" i="12"/>
  <c r="E31" i="12" s="1"/>
  <c r="K30" i="12"/>
  <c r="D30" i="12"/>
  <c r="E30" i="12" s="1"/>
  <c r="K29" i="12"/>
  <c r="D29" i="12"/>
  <c r="E29" i="12" s="1"/>
  <c r="K28" i="12"/>
  <c r="D28" i="12"/>
  <c r="E28" i="12" s="1"/>
  <c r="K27" i="12"/>
  <c r="D27" i="12"/>
  <c r="E27" i="12" s="1"/>
  <c r="K26" i="12"/>
  <c r="D26" i="12"/>
  <c r="E26" i="12" s="1"/>
  <c r="K25" i="12"/>
  <c r="D25" i="12"/>
  <c r="E25" i="12" s="1"/>
  <c r="K24" i="12"/>
  <c r="D24" i="12"/>
  <c r="E24" i="12" s="1"/>
  <c r="K23" i="12"/>
  <c r="D23" i="12"/>
  <c r="E23" i="12" s="1"/>
  <c r="K22" i="12"/>
  <c r="D22" i="12"/>
  <c r="E22" i="12" s="1"/>
  <c r="K21" i="12"/>
  <c r="D21" i="12"/>
  <c r="E21" i="12" s="1"/>
</calcChain>
</file>

<file path=xl/comments1.xml><?xml version="1.0" encoding="utf-8"?>
<comments xmlns="http://schemas.openxmlformats.org/spreadsheetml/2006/main">
  <authors>
    <author>Ramón Bustamante</author>
  </authors>
  <commentList>
    <comment ref="B5" authorId="0" shapeId="0">
      <text>
        <r>
          <rPr>
            <b/>
            <sz val="8"/>
            <color indexed="81"/>
            <rFont val="Tahoma"/>
            <family val="2"/>
          </rPr>
          <t>NOMBRE DEL INDICADOR: Nombre del atributo que representa una medición. Por ejemplo: Ordenaciones de gasto contratadas.</t>
        </r>
      </text>
    </comment>
    <comment ref="B6" authorId="0" shapeId="0">
      <text>
        <r>
          <rPr>
            <b/>
            <sz val="8"/>
            <color indexed="81"/>
            <rFont val="Tahoma"/>
            <family val="2"/>
          </rPr>
          <t xml:space="preserve">Es el proposito básico del interés de la medición. Por ejemplo: Se busca medir el grado de oportunidad en la celebracion de los contratos.
</t>
        </r>
      </text>
    </comment>
    <comment ref="B7" authorId="0" shapeId="0">
      <text>
        <r>
          <rPr>
            <b/>
            <sz val="8"/>
            <color indexed="81"/>
            <rFont val="Tahoma"/>
            <family val="2"/>
          </rPr>
          <t>FÓRMULA DE CÁLCULO: Expresión matemática mediante la cual se calcula el indicador. Por ejemplo: (# de contratos/ # total de ordenaciones de gasto) X 100</t>
        </r>
      </text>
    </comment>
    <comment ref="D7" authorId="0" shapeId="0">
      <text>
        <r>
          <rPr>
            <b/>
            <sz val="8"/>
            <color indexed="81"/>
            <rFont val="Tahoma"/>
            <family val="2"/>
          </rPr>
          <t>ESCALA: Forma en que se mide el indicador. Por ejemplo: Razón, porcentaje o unidad de medida</t>
        </r>
      </text>
    </comment>
    <comment ref="B8" authorId="0" shapeId="0">
      <text>
        <r>
          <rPr>
            <b/>
            <sz val="8"/>
            <color indexed="81"/>
            <rFont val="Tahoma"/>
            <family val="2"/>
          </rPr>
          <t>FUENTE: Registros de donde se extrae la información para calcular el indicador. Por ejemplo: Base de datos de contratos y de ordenaciones de gasto</t>
        </r>
      </text>
    </comment>
    <comment ref="D8" authorId="0" shapeId="0">
      <text>
        <r>
          <rPr>
            <b/>
            <sz val="8"/>
            <color indexed="81"/>
            <rFont val="Tahoma"/>
            <family val="2"/>
          </rPr>
          <t>TIPO: Clasificación del indicador en eficiencia, eficacia o efectividad. Por ejemplo: El indicador de Servicios Oportunos Prestados es un indicador de eficacia.</t>
        </r>
      </text>
    </comment>
    <comment ref="B9" authorId="0" shapeId="0">
      <text>
        <r>
          <rPr>
            <b/>
            <sz val="8"/>
            <color indexed="81"/>
            <rFont val="Tahoma"/>
            <family val="2"/>
          </rPr>
          <t>Periodicidad de recolección de la información para calcular el indicador</t>
        </r>
      </text>
    </comment>
    <comment ref="D9" authorId="0" shapeId="0">
      <text>
        <r>
          <rPr>
            <b/>
            <sz val="8"/>
            <color indexed="81"/>
            <rFont val="Tahoma"/>
            <family val="2"/>
          </rPr>
          <t>TENDENCIA: Describe hacia donde se dirige el indicador, puede ser creciente o decreciente. Por ejemplo: Al indicador de Servicios Oportunos Prestados se le define una tendencia creciente.</t>
        </r>
      </text>
    </comment>
    <comment ref="B10" authorId="0" shapeId="0">
      <text>
        <r>
          <rPr>
            <b/>
            <sz val="8"/>
            <color indexed="81"/>
            <rFont val="Tahoma"/>
            <family val="2"/>
          </rPr>
          <t>NIVEL DE REFERENCIA: Describe el estándar de comparación del indicador. Por ejemplo: Al indicador de Ordenaciones de gasto contratadas. se le podría definir un nivel de referencia del 70% teniendo como criterio la tendencia standar, y además para medir el indicador se debe tener en cuenta el tiempo para considerar una contratacion eficiente, podría definirse que el tiempo transcurrido para atender una solicitud no debe exceder de 3 días hábiles después de recibida la ordenacion de gasto.</t>
        </r>
      </text>
    </comment>
    <comment ref="D10" authorId="0" shapeId="0">
      <text>
        <r>
          <rPr>
            <b/>
            <sz val="8"/>
            <color indexed="81"/>
            <rFont val="Tahoma"/>
            <family val="2"/>
          </rPr>
          <t xml:space="preserve">CRITERIO: 
Estándar: Compara el resultado actual del indicador contra un valor previamente establecido como norma o estándar de referencia, de acuerdo con los métodos y mediciones del trabajo que hace la Entidad.   semaforo  &gt;70%
Tendencia histórica: Compara el resultado actual del indicador con resultados anteriores.
Normatividad legal: Compara el resultado actual del indicador con los requisitos legales aplicables. 
Mejores prácticas: Compara el indicador de la Entidad con el mismo indicador de otras Entidades, cuando esta información está disponible.
</t>
        </r>
      </text>
    </comment>
    <comment ref="B11" authorId="0" shapeId="0">
      <text>
        <r>
          <rPr>
            <b/>
            <sz val="8"/>
            <color indexed="81"/>
            <rFont val="Tahoma"/>
            <family val="2"/>
          </rPr>
          <t>NIVEL DE DESAGREGACIÓN: Muestra dónde va a ser utilizado el indicador. Por ejemplo: por dependencia, por evento etc.</t>
        </r>
      </text>
    </comment>
    <comment ref="D11" authorId="0" shapeId="0">
      <text>
        <r>
          <rPr>
            <b/>
            <sz val="8"/>
            <color indexed="81"/>
            <rFont val="Tahoma"/>
            <family val="2"/>
          </rPr>
          <t>MÉTODO DE GRAFICACIÓN: Representación gráfica de los resultados. Por ejemplo: Gráfico de Tendencia, para analizar el comportamiento del indicador en el tiempo o por categorías. Otros gráficos que se pueden utilizar son el Diagrama de Pastel, Diagrama de Dispersión, Diagrama de barras, etc.</t>
        </r>
      </text>
    </comment>
    <comment ref="B15" authorId="0" shapeId="0">
      <text>
        <r>
          <rPr>
            <b/>
            <sz val="8"/>
            <color indexed="81"/>
            <rFont val="Tahoma"/>
            <family val="2"/>
          </rPr>
          <t>OBSERVACIONES: Se refiere a las aclaraciones o aspectos a tener en cuenta al calcular del indicador. Por ejemplo: Para el cálculo del indicador se tienen en cuenta solamente los días hábiles.</t>
        </r>
      </text>
    </comment>
  </commentList>
</comments>
</file>

<file path=xl/comments2.xml><?xml version="1.0" encoding="utf-8"?>
<comments xmlns="http://schemas.openxmlformats.org/spreadsheetml/2006/main">
  <authors>
    <author>Owner</author>
  </authors>
  <commentList>
    <comment ref="G8" authorId="0" shapeId="0">
      <text>
        <r>
          <rPr>
            <b/>
            <sz val="9"/>
            <color indexed="81"/>
            <rFont val="Tahoma"/>
            <family val="2"/>
          </rPr>
          <t>corresponde al Nivel de referencia de la ficha tecnica del indicador</t>
        </r>
      </text>
    </comment>
    <comment ref="I8" authorId="0" shapeId="0">
      <text>
        <r>
          <rPr>
            <b/>
            <sz val="9"/>
            <color indexed="81"/>
            <rFont val="Tahoma"/>
            <family val="2"/>
          </rPr>
          <t>corresponde a la Períodicidad del Cálculo de la ficha tecnica del indicador</t>
        </r>
      </text>
    </comment>
  </commentList>
</comments>
</file>

<file path=xl/sharedStrings.xml><?xml version="1.0" encoding="utf-8"?>
<sst xmlns="http://schemas.openxmlformats.org/spreadsheetml/2006/main" count="928" uniqueCount="438">
  <si>
    <t>Nombre del indicador</t>
  </si>
  <si>
    <t>Objetivo del indicador</t>
  </si>
  <si>
    <t xml:space="preserve">Escala:            </t>
  </si>
  <si>
    <t>Tipo de Indicador</t>
  </si>
  <si>
    <t>Tendencia</t>
  </si>
  <si>
    <t>Nivel de referencia:</t>
  </si>
  <si>
    <t>Criterio para establecer el nivel de referencia:</t>
  </si>
  <si>
    <t>RESPONSABILIDADES</t>
  </si>
  <si>
    <t>Observaciones:</t>
  </si>
  <si>
    <t>Proceso:</t>
  </si>
  <si>
    <t>Creciente</t>
  </si>
  <si>
    <t>ESTRUCTURA MEDICION DE INDICADORES</t>
  </si>
  <si>
    <t>Información del indicador</t>
  </si>
  <si>
    <t>Período reportado</t>
  </si>
  <si>
    <t>Nombre del indicador:</t>
  </si>
  <si>
    <t>Fórmula</t>
  </si>
  <si>
    <t>Meta</t>
  </si>
  <si>
    <t>Resultado del periodo reportado</t>
  </si>
  <si>
    <t>Periodicidad</t>
  </si>
  <si>
    <t xml:space="preserve"> El ideal de la medición es que sea</t>
  </si>
  <si>
    <t>mayor que la meta</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</si>
  <si>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</si>
  <si>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</si>
  <si>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</si>
  <si>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</si>
  <si>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</si>
  <si>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</si>
  <si>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</si>
  <si>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</si>
  <si>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</si>
  <si>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</si>
  <si>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</si>
  <si>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</si>
  <si>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</si>
  <si>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</si>
  <si>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</si>
  <si>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</si>
  <si>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</si>
  <si>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</si>
  <si>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</si>
  <si>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</si>
  <si>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</si>
  <si>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</si>
  <si>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</si>
  <si>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</si>
  <si>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</si>
  <si>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</si>
  <si>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</si>
  <si>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</si>
  <si>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Porcentaje</t>
  </si>
  <si>
    <t>Se cumplió con la meta esperada para el periodo.</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</si>
  <si>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</si>
  <si>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</si>
  <si>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</si>
  <si>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</si>
  <si>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</si>
  <si>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</si>
  <si>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</si>
  <si>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FICHA TECNICA DE INDICADORES</t>
  </si>
  <si>
    <t xml:space="preserve">Tendencia Histórica </t>
  </si>
  <si>
    <t>Grafico de Tendencia</t>
  </si>
  <si>
    <t>Gerente de Planeación</t>
  </si>
  <si>
    <t xml:space="preserve">Proceso: </t>
  </si>
  <si>
    <t>Gerente de Competitividad y Apoyo a las Regiones</t>
  </si>
  <si>
    <t>Acompañamiento a las Regiones</t>
  </si>
  <si>
    <r>
      <t xml:space="preserve">Objetivo del Proceso:  </t>
    </r>
    <r>
      <rPr>
        <sz val="12"/>
        <rFont val="Futura Std Book"/>
        <family val="2"/>
      </rPr>
      <t>Brindar el acompañamiento necesario a las regiones del pais, aportantes de la contribución pafafiscal y los diferentes proponentes que puedan presentar proyectos a Fontur.</t>
    </r>
  </si>
  <si>
    <t>Anual</t>
  </si>
  <si>
    <t>Eficiencia</t>
  </si>
  <si>
    <t>Director de Competitividad y  Apoyo a las Regiones</t>
  </si>
  <si>
    <t xml:space="preserve">Nombre Profesional </t>
  </si>
  <si>
    <t>Región que representa</t>
  </si>
  <si>
    <t xml:space="preserve">Código del proyecto
</t>
  </si>
  <si>
    <t>Proponente</t>
  </si>
  <si>
    <t xml:space="preserve">La medición corresponde al periodo de noviembre1o. del año anterior al 31 de octubre del año actual </t>
  </si>
  <si>
    <t>Valor de la iniciativa del Proyecto</t>
  </si>
  <si>
    <t>Valor aprobado por el Comité Directivo</t>
  </si>
  <si>
    <t>Nombre del Proyecto</t>
  </si>
  <si>
    <t>Observaciones</t>
  </si>
  <si>
    <t xml:space="preserve">1) Matriz de seguimiento Asesoría y Aprobación de Proyectos
</t>
  </si>
  <si>
    <t>Número de proyectos aprobados por el Comité Directivo de Fontur (asesorados y acompañamientoDCYAR)/Número de proyectos radicados en Fontur (asesoradosyacompañamientoDCYAR)*100</t>
  </si>
  <si>
    <t>Aprobación de proyectos asesorados por la DCAR</t>
  </si>
  <si>
    <t>Medir el porcentaje de proyectos aprobados por el Comité Directivo que fueron asesorados por la DCAR</t>
  </si>
  <si>
    <t>Código</t>
  </si>
  <si>
    <t>F-MAR-04</t>
  </si>
  <si>
    <t>Versión</t>
  </si>
  <si>
    <t>00</t>
  </si>
  <si>
    <t>Vigencia</t>
  </si>
  <si>
    <t>Línea Estratégica Fontur (escoger lista desplegable)</t>
  </si>
  <si>
    <t>Fecha de radicación del proyecto en Fontur</t>
  </si>
  <si>
    <t>Fecha de aprobación del Comité Directivo</t>
  </si>
  <si>
    <t xml:space="preserve">
MATRIZ DE SEGUIMIENTO ASESORIA DE PROYECTOS A LOS PROPONENTES DE FONTUR</t>
  </si>
  <si>
    <t>Caribe</t>
  </si>
  <si>
    <t>Banco de Proyectos</t>
  </si>
  <si>
    <t>MINISTERIO DE COMERCIO, INDUSTRIA Y TURISMO</t>
  </si>
  <si>
    <t>Asesoría y acompañamiento en la estructuración del proyecto en la ficha metodológica Fontur al proponente</t>
  </si>
  <si>
    <t>Franger Herrera</t>
  </si>
  <si>
    <t>Fortalecimiento de la promoción y el mercadeo turístico</t>
  </si>
  <si>
    <t>FUNDACIÓN AVIARIO NACIONAL DE COLOMBIA</t>
  </si>
  <si>
    <t>FNTP-262-2017</t>
  </si>
  <si>
    <t>BARÚ ISLA DE AVES</t>
  </si>
  <si>
    <t>Mejoramiento de la competitividad turística</t>
  </si>
  <si>
    <t>Alcaldía de Santiago de Tolú</t>
  </si>
  <si>
    <t>FNTP-280-2017</t>
  </si>
  <si>
    <t>Diseño de producto turístico y ruta turística ciénaga de la Leche</t>
  </si>
  <si>
    <t>Carlos Cadavid</t>
  </si>
  <si>
    <t>Pacífico</t>
  </si>
  <si>
    <t>Gobernación del Chocó</t>
  </si>
  <si>
    <t>FNTP-037-2018</t>
  </si>
  <si>
    <t>Consolidación del centro de información turística de Colombia- Citur mediante la creación e integración del sistema de información turístico regional Chocó- Situr Chocó</t>
  </si>
  <si>
    <t>Andina</t>
  </si>
  <si>
    <t>FNTP-259-2017</t>
  </si>
  <si>
    <t>CERTIFICACIÓN, MANTENIMIENTO Y RECERTIFICACIÓN DE LA NTS TS 001-1 EN EL ÁREA TURÍSTICA ESTABLECIDA EN LA CANDELARIA – BOGOTÁ</t>
  </si>
  <si>
    <t>Nacional</t>
  </si>
  <si>
    <t>FNTP-066-2018</t>
  </si>
  <si>
    <t>Fortalecimiento del uso turístico de las plazas de mercado del país</t>
  </si>
  <si>
    <t>FNTP-036-2018</t>
  </si>
  <si>
    <t>PROGRAMA DE INMERSIÓN CON FORMADORES NATIVOS PARA HASTA 100 PROFESORES DE INGLÉS, PERTENECIENTES A COLEGIOS AMIGOS DEL TURISMO</t>
  </si>
  <si>
    <t>FNTP-045-2018</t>
  </si>
  <si>
    <t>Misión Académica a México - Fusión de conocimientos tradicionales: El futuro del ecoturismo comunitario en la Bahía de Cispatá (San Antero, Córdoba)</t>
  </si>
  <si>
    <t>FNTP-048-2018</t>
  </si>
  <si>
    <t>FORTALECIMIENTO DEL ECOTURISMO EN COLOMBIA FRENTE AL MERCADO INTERNACIONAL</t>
  </si>
  <si>
    <t>FNTP-049-2018</t>
  </si>
  <si>
    <t>FASE 2: CERTIFICACIÓN DE LA NTS TS 001-1 Y SU MANTENIMIENTO EN CINCO DESTINOS PERTENECIENTES A LOS DOCE CORREDORES TURÍSTICOS</t>
  </si>
  <si>
    <t>FNTP-064-2018</t>
  </si>
  <si>
    <t>Fase 1: Implementación de la NTS TS 001-1 en un área turística delimitada dentro de tres destinos turísticos de Colombia</t>
  </si>
  <si>
    <t>FNTP-073-2018</t>
  </si>
  <si>
    <t>Fortalecimiento de la promoción de Cartagena, en el marco del evento + Cartagena</t>
  </si>
  <si>
    <t>ALCALDIA MAYOR DE BOGOTA - INSTITUTO DISTRITAL DE TURISMO</t>
  </si>
  <si>
    <t>FNTP-057-2018</t>
  </si>
  <si>
    <t>Consolidación del centro de información turístico de Colombia- citur mediante la integración del sistema de información turística regional Bogotá D.C.- SITUR Bogotá D.C.- en línea con el plan estadístico sectorial de turismo- PEST</t>
  </si>
  <si>
    <t>ASOCIACIÓN HOTELERA Y TURÍSTICA DE COLOMBIA - COTELCO CAPITULO MAGDALENA</t>
  </si>
  <si>
    <t>FNTP-020-2018</t>
  </si>
  <si>
    <t>1ER ENCUENTRO DE LA CADENA TURISTICA DEL CARIBE COLOMBIANO</t>
  </si>
  <si>
    <t>ASOCIACIÓN HOTELERA DE COLOMBIA - COTELCO CAPÍTULO ATLÁNTICO</t>
  </si>
  <si>
    <t>FNTP-006-2018</t>
  </si>
  <si>
    <t>Fortalecimiento de Barranquilla y alrededores como destino turístico de eventos</t>
  </si>
  <si>
    <t>ALCALDIA DE MOMPOX</t>
  </si>
  <si>
    <t>FNTP-074-2018</t>
  </si>
  <si>
    <t>Divulgación y Promoción Turística del VII Festival de Jazz de Santa Cruz Mompox Bolívar</t>
  </si>
  <si>
    <t>INSTITUTO DISTRITAL DE DEPORTE Y RECREACIÓN DE CARTAGENA</t>
  </si>
  <si>
    <t>FNTP-024-2018</t>
  </si>
  <si>
    <t>Promoción de la oferta turística del distrito de Cartagena de indias, a través de la realización de actividades deportivas</t>
  </si>
  <si>
    <t>ASOCIACION DE EMPRESARIOS TURÍSTICOS DEL GOLFO DE MORROSQUILLO - ASETUR GM</t>
  </si>
  <si>
    <t>FNTP-027-2018</t>
  </si>
  <si>
    <t>Promoción de destino golfo de morrosquillo y área de influencia</t>
  </si>
  <si>
    <t>ALCALDÍA DE SAN JOSÉ DE CÚCUTA</t>
  </si>
  <si>
    <t>FNTP-053-2018</t>
  </si>
  <si>
    <t>Promoción nacional de San Jose de Cúcuta en el marco de la Feria de Cúcuta 2018</t>
  </si>
  <si>
    <t>ASOCIACIÓN HOTELERA DE COLOMBIA - COTELCO CAPÍTULO CAUCA</t>
  </si>
  <si>
    <t>FNTP-063-2018</t>
  </si>
  <si>
    <t>Agenda Académica del XVI Congreso Gastronómico de la Ciudad de Popayán</t>
  </si>
  <si>
    <t>Orinoquía</t>
  </si>
  <si>
    <t>INSTITUTO DE TURISMO DE VILLAVICENCIO - ALCALDÍA DE VILLAVICENCIO</t>
  </si>
  <si>
    <t>FNTP-052-2018</t>
  </si>
  <si>
    <t>Promoción de la ciudad de Villavicencio como uno de los principales destinos del corredor turístico llanos</t>
  </si>
  <si>
    <t>ASOCIACIÓN PARA EL DESARROLLO DEL TRANSPORTE TERRESTRE INTERMUNICIPAL-ADITT</t>
  </si>
  <si>
    <t>FNTP-017-2018</t>
  </si>
  <si>
    <t>XXIX CONGRESO NACIONAL DE TRANSPORTE Y TURISMO ADITT, UN BALANCE DE LA POLÍTICA PÚBLICA EN COLOMBIA</t>
  </si>
  <si>
    <t>Infraestructura turística</t>
  </si>
  <si>
    <t>Iván Atuesta</t>
  </si>
  <si>
    <t>Amazonía</t>
  </si>
  <si>
    <t>Gobernación del Amazonas</t>
  </si>
  <si>
    <t xml:space="preserve">FNTP-034-2018 </t>
  </si>
  <si>
    <t>Consolidación del centro de información turística de Colombia- Citur mediante la integración del sistema de información turístico regional del departamento del Amazonas- Situr Amazonas</t>
  </si>
  <si>
    <t>Alcaldía de Puerto Carreño</t>
  </si>
  <si>
    <t xml:space="preserve">FNTP-041-2018 </t>
  </si>
  <si>
    <t>Consolidación del centro de información turística de Colombia- Citur mediante la creación e integración del sistema de información turística regional del departamento del Vichada - Situr Vichada</t>
  </si>
  <si>
    <t>Gobernación del Guainía</t>
  </si>
  <si>
    <t xml:space="preserve">FNTP-038-2018 </t>
  </si>
  <si>
    <t>Consolidación del centro de información turística de Colombia- Citur mediante la integración del sistema de información turística regional del departamento de Guañía - Situr Guainía</t>
  </si>
  <si>
    <t>Gobernación del Putumayo</t>
  </si>
  <si>
    <t xml:space="preserve">FNTP-039-2018 </t>
  </si>
  <si>
    <t>Consolidación del centro de información turística de Colombia- Citur mediante la creación e integración del sistema de información turística regional Putumayo - Situr Putumayo</t>
  </si>
  <si>
    <t>Gobernación del Vaupés</t>
  </si>
  <si>
    <t xml:space="preserve">FNTP-040-2018 </t>
  </si>
  <si>
    <t>Consolidación del centro de información turística de Colombia- Citur mediante la creación e integración del sistema de información turística regional del departamento del Vaupés - Situr Vaupés</t>
  </si>
  <si>
    <t xml:space="preserve">FNTP-002-2018 </t>
  </si>
  <si>
    <t>FOROS REGIONALES ADITT 2018</t>
  </si>
  <si>
    <t>Cotelco 
Bogotá</t>
  </si>
  <si>
    <t xml:space="preserve">FNTP-059-2018 </t>
  </si>
  <si>
    <t>MISIÓN INTERNACIONAL CONFERENCIA REVENUE (ROC) Y TECNOLOGÍA PARA HOTELES (HITEC)</t>
  </si>
  <si>
    <t>Asociación de Hostales de Colombia</t>
  </si>
  <si>
    <t xml:space="preserve">FNTP-070-2018 </t>
  </si>
  <si>
    <t>Estudio de Mercados del sector de Hostales y sus huéspedes en Colombia - Colombian Hostels</t>
  </si>
  <si>
    <t>FNTP-071-2018</t>
  </si>
  <si>
    <t>Diplomado en Turismo para Docentes del Programa Colegios Amigos del Turismo</t>
  </si>
  <si>
    <t>IDECUT</t>
  </si>
  <si>
    <t>FNTP-076-2018</t>
  </si>
  <si>
    <t>Consolidación del Centro de Información Turística de Colombia- Citur mediante la creación e integración del Sistema de Información Turística Regional Cundinamarca- Situr Cundinamarca</t>
  </si>
  <si>
    <t>FNTP-077-2018</t>
  </si>
  <si>
    <t>Showroom Cotelco 2018</t>
  </si>
  <si>
    <t>Bureau de Bogotá</t>
  </si>
  <si>
    <t>FNTP-079-2018</t>
  </si>
  <si>
    <t>Bogotá, capital mundial para la realización de eventos internacionales.</t>
  </si>
  <si>
    <t>Carlos Arredondo</t>
  </si>
  <si>
    <t>Alcaldia de Envigado</t>
  </si>
  <si>
    <t>FNTP-025-2018</t>
  </si>
  <si>
    <t>Adecuación de senderos ancestrales ecoturísticos de la zona el Vallado en el municipio de Envigado</t>
  </si>
  <si>
    <t>se apoyo en el proceso de estructuracion de la ficha metodologica y radicacion ante el MINCIT.</t>
  </si>
  <si>
    <t>Alcaldia de Guatapé</t>
  </si>
  <si>
    <t>FNTP-072-2018</t>
  </si>
  <si>
    <t>Implementacion y Certificacion de Guatape como Destino Sostenible</t>
  </si>
  <si>
    <t>Implementacion y Certificacion de la Cuenca Alta Rio Otun Quimbaya como Destino Sostenible.</t>
  </si>
  <si>
    <t>Acompañamiento en la estructuracion de la ficha metodologica . Es de anotar que le valor para el municpio de Pereira es de $ 200.000.000</t>
  </si>
  <si>
    <t>Gloria Mena</t>
  </si>
  <si>
    <t>Gobernación de Nariño</t>
  </si>
  <si>
    <t>FNTP-075-2018</t>
  </si>
  <si>
    <t>Promoción nacional de Nariño como destino turístico bajo el eslogan de Nariño Donde Puedes Soñar</t>
  </si>
  <si>
    <t>María Fernanda Gómez</t>
  </si>
  <si>
    <t>FNTP-046-2018</t>
  </si>
  <si>
    <t>I CURSO DE INGLES DIRIGIDO A GUÍAS DE TURISMO EN EL CORREDOR TURÍSTICO DEL PCC</t>
  </si>
  <si>
    <t>Como compromiso surgido en la Feria de Anato con la presencia de la Dra Mary Amalia Vasquez Murillo, Directora Calidad y Desarrollo sostenible del Turismo, esta iniciativa de proyecto la presentará el Mincit, y Asdeguias se encargará de la Formulación. Ficha entregada oficialmente el día 15 de Marzo de 2018. 
Se hace Seguimiento y  acompañamiento de la formulación y ajustes requeridos por la profesional de Competitividad  en compañia de Asdeguias.
Etapa: Aprobado
Estado: Aprobado</t>
  </si>
  <si>
    <t>ASOCIACION HOTELERA Y TURISTICA DE COLOMBIA - COTELCO CAPITULO CALDAS</t>
  </si>
  <si>
    <t>FNTP-058-2018</t>
  </si>
  <si>
    <t>VII CONGRESO DE AVITURISMO "FERIA DE AVES DE SURAMERICA 2018"</t>
  </si>
  <si>
    <t>Acompañamiento en la formulación de la iniciativa de Proyecto, y se hace seguimiento en los requerimientos solicitados por el profesional a cargo para socializarla y ajustarla con la Directora Ejecutiva de Cotelco Capitulo Caldas
Estapa: En formulación
Estado: En formulación</t>
  </si>
  <si>
    <t>Alcaldía de Chinchiná</t>
  </si>
  <si>
    <t>FNTP-061-2018</t>
  </si>
  <si>
    <t>IMPLEMENTACIÓN Y CERTIFICACIÓN DEL MUNICIPIO DE CHINCHINÁ, CALDAS, COMO DESTINO TURÍSTICO SOSTENIBLE</t>
  </si>
  <si>
    <t>Acompañamiento en la formulación de la iniciativa de Proyecto, y se hace seguimiento en los requerimientos solicitados por el profesional a cargo para socializarla y ajustarla con la Alcaldía de Chinchiná Caldas
Estapa: En formulación
Estado: En formulación</t>
  </si>
  <si>
    <t>Gobernación de Caldas</t>
  </si>
  <si>
    <t>FNTP-067-2018</t>
  </si>
  <si>
    <t>PUEBLEAR POR CALDAS</t>
  </si>
  <si>
    <t>Acompañamiento en la formulación de la iniciativa de Proyecto, y se hace seguimiento en los requerimientos solicitados por el profesional a cargo para socializarla y ajustarla con la Gobernación de Caldas y Cotelco Capitulo Caldas
Etapa: Aprobado
Estado: Aprobado</t>
  </si>
  <si>
    <t>Gobernación del Vichada</t>
  </si>
  <si>
    <t>FNTP-108-2018</t>
  </si>
  <si>
    <t>Promoción y posicionamiento de la oferta turística del Departamento de Vichada.</t>
  </si>
  <si>
    <t>Aprobado</t>
  </si>
  <si>
    <t xml:space="preserve">Alcaldía de Pasto y Corpocarnaval </t>
  </si>
  <si>
    <t>FNTP-113-2018</t>
  </si>
  <si>
    <t>Promoción del Departamento de Nariño en el marco de la festividad del Carnaval de Negros y Blancos.</t>
  </si>
  <si>
    <t>En contratación</t>
  </si>
  <si>
    <t>Gobernación de Putumayo</t>
  </si>
  <si>
    <t>FNTP-132-2018</t>
  </si>
  <si>
    <t>Promoción a nivel nacional y regional al departamento del Putumayo en el marco del Programa Turismo y Paz.</t>
  </si>
  <si>
    <t>Alcaldía de Medellin</t>
  </si>
  <si>
    <t>FNTP-142-2018</t>
  </si>
  <si>
    <t>Fase 1: Implementación de la NTS TS 001-1 en un área turística delimitada dentro del Centro Administrativo e Internacional de Medellín</t>
  </si>
  <si>
    <t>Alcaldía de Santa Fe de Antioquia</t>
  </si>
  <si>
    <t>FNTP-146-2018</t>
  </si>
  <si>
    <t>Promoción de Santa Fe de Antioquia como destino turístico</t>
  </si>
  <si>
    <t>Gobernación de Boyacá</t>
  </si>
  <si>
    <t>FNTP-152-2018</t>
  </si>
  <si>
    <t>Implementar una estrategia tecnológica para la divulgación y difusión del destino turístico del departamento de Boyacá</t>
  </si>
  <si>
    <t>FNTP-156-2018</t>
  </si>
  <si>
    <t>Plan de Promoción y Mercadeo destino turístico Cundinamarca y Región Central 2018</t>
  </si>
  <si>
    <t>Alcaldía de Paipa</t>
  </si>
  <si>
    <t>FNTP-158-2018</t>
  </si>
  <si>
    <t>SEÑALIZACIÓN TURÍSTICA PEATONAL PARA EL MUNICIPIO DE PAIPA, BOYACÁ</t>
  </si>
  <si>
    <t>ALCALDÍA DE ACANDÍ, CHOCÓ</t>
  </si>
  <si>
    <t>FNTP-161-2018</t>
  </si>
  <si>
    <t>Reconocimiento y Promoción Turística: Territorio de Cultura y Biodiversidad, Acandí ? Choco.</t>
  </si>
  <si>
    <t>FNTP-166-2018</t>
  </si>
  <si>
    <t>Campaña de promoción "Explora Amazonas" Fase 2</t>
  </si>
  <si>
    <t>En Ejecución</t>
  </si>
  <si>
    <t>Alcaldía de Providencia y Santa Catalina</t>
  </si>
  <si>
    <t>FNTP-170-2018</t>
  </si>
  <si>
    <t>Promoción de Providencia y Santa Catalina en diferentes ciudades del país, producción y distribución de material promocional del destino y segunda fase de plan de medios.</t>
  </si>
  <si>
    <t>Asociación Hotelera Colombiana - Asotelca</t>
  </si>
  <si>
    <t>FNTP-199-2018</t>
  </si>
  <si>
    <t>Talleres para generar habilidades en atención de eventos y servicio al cliente para empresas del sector turístico y gastronómico del Atlántico.</t>
  </si>
  <si>
    <t>Precontractual</t>
  </si>
  <si>
    <t>FNTP-202-2018</t>
  </si>
  <si>
    <t>Actualización del Inventario de Atractivos Turísticos del Departamento de 44 municipios de Cundinamarca.</t>
  </si>
  <si>
    <t>N°</t>
  </si>
  <si>
    <t>Cámara de Comercio de Ocaña</t>
  </si>
  <si>
    <t>FNTP-085-2018</t>
  </si>
  <si>
    <t>Inventario de las aves de la "Reserva Natural de Aves el hormiguero de Torcoroma" y Vereda Peritama en el Municipio de Ocaña como atractivo turístico.</t>
  </si>
  <si>
    <t>Contratado</t>
  </si>
  <si>
    <t>Fernando Acosta</t>
  </si>
  <si>
    <t>Alcaldía de Neiva</t>
  </si>
  <si>
    <t>FNTP-088-2018</t>
  </si>
  <si>
    <t>Elaboracion del Plan de Desarrollo Turístico del municipio de Neiva 2019 - 2029</t>
  </si>
  <si>
    <t>Gobernación de La Guajira</t>
  </si>
  <si>
    <t>FNTP-091-2018</t>
  </si>
  <si>
    <t>Promoción de la Guajira en el marco de la Feria Expoguajira 2018.</t>
  </si>
  <si>
    <t>Terminado</t>
  </si>
  <si>
    <t>Alcadía de Popayán</t>
  </si>
  <si>
    <t>FNTP-097-2018</t>
  </si>
  <si>
    <t>ESTUDIOS Y DISEÑOS DEL SISTEMA DE SEÑALIZACIÓN TURÍSTICA PEATONAL DEL CENTRO HISTÓRICO DE POPAYÁN</t>
  </si>
  <si>
    <t>FNTP-101-2018</t>
  </si>
  <si>
    <t>Diseño de producto turístico y acciones de implementación para el municipio de Popayán</t>
  </si>
  <si>
    <t>Cancelado</t>
  </si>
  <si>
    <t>Asociación Hotelera y Turistica de Colombia Cotelco Capitulo Cauca</t>
  </si>
  <si>
    <t>FNTP-102-2018</t>
  </si>
  <si>
    <t>Agenda académica en el marco del Día Mundial del Turismo "Turismo y Transformación Digital"</t>
  </si>
  <si>
    <t>FNTP-103-2018</t>
  </si>
  <si>
    <t>Apoyo al VIII Congreso Latinoamericano de Ciudades Turísticas</t>
  </si>
  <si>
    <t>Gobernación de Risaralda</t>
  </si>
  <si>
    <t>FNTP-109-2018</t>
  </si>
  <si>
    <t>Promoción de Risaralda como destino turístico de clase mundial competitivo y sostenible.</t>
  </si>
  <si>
    <t>ALCALDÍA DE URIBIA, LA GUAJIRA</t>
  </si>
  <si>
    <t>FNTP-114-2018</t>
  </si>
  <si>
    <t>Diseño del plan promocional en redes digitales del Municipio de Uribía, La Guajira.</t>
  </si>
  <si>
    <t>Asobares</t>
  </si>
  <si>
    <t>FNTP-117-2018</t>
  </si>
  <si>
    <t>Agenda académica en el marco del evento" Feria EXPOBAR , Versión 2018. Avances y tendencias del turismo musical en Colombia y el mundo"</t>
  </si>
  <si>
    <t>Cámara de Comercio de Bucaramanga</t>
  </si>
  <si>
    <t>FNTP-118-2018</t>
  </si>
  <si>
    <t>Estudios de mercado del Destino Turístico San Gil como motor de atracción de turistas nacionales e internacionales.</t>
  </si>
  <si>
    <t>N/A</t>
  </si>
  <si>
    <t>Devuelto</t>
  </si>
  <si>
    <t>Gobernación de Guainía</t>
  </si>
  <si>
    <t>FNTP-119-2018</t>
  </si>
  <si>
    <t>Actualización del Plan Convencional turístico del Departamento de Guainía</t>
  </si>
  <si>
    <t>INSTITUTO DE CULTURA Y TURISMO DE MANIZALES</t>
  </si>
  <si>
    <t>FNTP-122-2018</t>
  </si>
  <si>
    <t>Promoción del destino Manizales y Ferias 63.</t>
  </si>
  <si>
    <t>Gobernación del Quindio</t>
  </si>
  <si>
    <t>FNTP-123-2018</t>
  </si>
  <si>
    <t>Tercera fase de promoción nacional del Quindío como destino de Naturaleza y Diversión.</t>
  </si>
  <si>
    <t>Alcaldía de Santa Marta</t>
  </si>
  <si>
    <t>FNTP-124-2018</t>
  </si>
  <si>
    <t>Campaña Destino turístico de Santa Marta ?Santa Marta Naturalmente Mágica? y sub campaña del producto parque Arqueológico Cuidad Perdida- Teyuna? territorio de turismo y paz.</t>
  </si>
  <si>
    <t>Retirado</t>
  </si>
  <si>
    <t>Alcaldía de San Agustín</t>
  </si>
  <si>
    <t>FNTP-126-2018</t>
  </si>
  <si>
    <t>Promoción nacional de los municipios de San Agustín e Isnos del Departamento de Huila.</t>
  </si>
  <si>
    <t>No Aprobado</t>
  </si>
  <si>
    <t>Alcaldía de Jardin</t>
  </si>
  <si>
    <t>FNTP-127-2018</t>
  </si>
  <si>
    <t>Promoción nacional de Jardín Antioquia como destino cultural y de naturaleza.</t>
  </si>
  <si>
    <t>En Formulación</t>
  </si>
  <si>
    <t xml:space="preserve">Alcadlía de Villamaría </t>
  </si>
  <si>
    <t>FNTP-128-2018</t>
  </si>
  <si>
    <t>Fortalecimiento Promoción y Mercadeo del Festival de Música Colombiana Campo Elías Vargas Duque.</t>
  </si>
  <si>
    <t xml:space="preserve">Alcaldía de Cartago </t>
  </si>
  <si>
    <t>FNTP-135-2018</t>
  </si>
  <si>
    <t>Elaboración del plan de Desarrollo Turístico del municipio de Cartago, Valle del Cauca 2019 - 2024</t>
  </si>
  <si>
    <t>Oscar Gomez</t>
  </si>
  <si>
    <t>Alcaldía de Buenaventura</t>
  </si>
  <si>
    <t>FNTP-136-2018</t>
  </si>
  <si>
    <t>Promoción de Buenaventura como destino turístico y de sus atractivos y productos especializados</t>
  </si>
  <si>
    <t>Alcaldía de Tauramena</t>
  </si>
  <si>
    <t>FNTP-137-2018</t>
  </si>
  <si>
    <t>Promoción del municipio de Tauramena en el departamento de Casanare como destino turístico</t>
  </si>
  <si>
    <t>No Viable</t>
  </si>
  <si>
    <t>FNTP-139-2018</t>
  </si>
  <si>
    <t>Fortalecimiento de la promoción nacional de Medellín como destino turístico vacacional y de negocios</t>
  </si>
  <si>
    <t>Alcaldía de Pasto</t>
  </si>
  <si>
    <t>FNTP-140-2018</t>
  </si>
  <si>
    <t>Encuentro Pasto Capital Gastrodiversa 2018</t>
  </si>
  <si>
    <t>Alcaldía de Cali</t>
  </si>
  <si>
    <t>FNTP-143-2018</t>
  </si>
  <si>
    <t>Fase I: Implementación de la Norma Técnica Sectorial NTS - TS - 001-1 "Destino Turístico - Área Turística. Requisitos de sostenibilidad", en el Corregimiento de Pance, de la ciudad de Santiago de Cali - Valle del Cauca</t>
  </si>
  <si>
    <t>Alcaldía de Ciénaga</t>
  </si>
  <si>
    <t>FNTP-147-2018</t>
  </si>
  <si>
    <t>Plan de promoción turística del municipio de Cienaga-Magdalena como Pueblo Patrimonio de Colombia 2018-2019</t>
  </si>
  <si>
    <t>No aprobado</t>
  </si>
  <si>
    <t>ALCALDÍA DE USIACURÍ, ATLÁNTICO</t>
  </si>
  <si>
    <t>FNTP-149-2018</t>
  </si>
  <si>
    <t>Promoción y difusión del municipio de Usiacurí, Atlántico como destino turístico</t>
  </si>
  <si>
    <t>Alcaldía de Isnos</t>
  </si>
  <si>
    <t>FNTP-150-2018</t>
  </si>
  <si>
    <t>Promoción nacional de Isnos, Huila</t>
  </si>
  <si>
    <t>FNTP-153-2018</t>
  </si>
  <si>
    <t>Promoción y divulgación turística para el departamento del Guainía hacia el reconocimiento a nivel nacional como "TIERRA DE MUCHAS AGUAS"</t>
  </si>
  <si>
    <t>INSTITUTO DE TURISMO DEL META</t>
  </si>
  <si>
    <t>FNTP-154-2018</t>
  </si>
  <si>
    <t>Promoción turística nacional del departamento del Meta 2018</t>
  </si>
  <si>
    <t>FNTP-160-2018</t>
  </si>
  <si>
    <t>Fortalecimiento del bilinguismo del personal vinculado al turismo fase 2</t>
  </si>
  <si>
    <t>GOBERNACIÓN DEL CAUCA</t>
  </si>
  <si>
    <t>FNTP-164-2018</t>
  </si>
  <si>
    <t>Promoción turística a nivel nacional del municipio de Guapi Departamento del Cauca.</t>
  </si>
  <si>
    <t>Gobernación de Caquetá</t>
  </si>
  <si>
    <t>FNTP-167-2018</t>
  </si>
  <si>
    <t>Segunda Fase del Plan de Promoción Turística para el Departamento de Caquetá.</t>
  </si>
  <si>
    <t>ALCALDÍA DE LA DORADA</t>
  </si>
  <si>
    <t>FNTP-171-2018</t>
  </si>
  <si>
    <t>CONSULTORIA TÉCNICA ADMINISTRATIVA Y FINANCIERA DE LOS ESTUDIOS, DISEÑOS Y PRESUPUESTO PARA LA CONSTRUCCIÓN DEL PARQUE METROPOLITANO TORRE MIRADOR EN EL CENTRO COMERCIAL ABASTO, EN LA DORADA CALDAS</t>
  </si>
  <si>
    <t xml:space="preserve">Alcaldía de Marsella </t>
  </si>
  <si>
    <t>FNTP-172-2018</t>
  </si>
  <si>
    <t>CONSTRUCCIÓN MIRADOR MUNICIPIO DE MARSELLA</t>
  </si>
  <si>
    <t>Cámara de Comercio de Barranquilla</t>
  </si>
  <si>
    <t>FNTP-173-2018</t>
  </si>
  <si>
    <t>Estudio del servicio ofrecido por la cadena de valor del turismo MICE en el departamento del Atlántico</t>
  </si>
  <si>
    <t>Alcaldía de Santa Rosa de Cabal</t>
  </si>
  <si>
    <t>FNTP-174-2018</t>
  </si>
  <si>
    <t>III Congreso Nacional de Termalismo y Aguas Minerales</t>
  </si>
  <si>
    <t>FNTP-176-2018</t>
  </si>
  <si>
    <t>ESTUDIOS Y DISEÑOS PARA LA CONSTRUCCIÓN DEL MALECÓN DEL Río TONUSCO EN SANTAFÉ DE ANTIOQUIA</t>
  </si>
  <si>
    <t>Alcaldía de Pijao</t>
  </si>
  <si>
    <t>FNTP-177-2018</t>
  </si>
  <si>
    <t>ADECUACIÓN PLAZA DE MERCADO EN EL MUNICIPIO DE PIJAO, QUINDIO</t>
  </si>
  <si>
    <t>Alcaldía de Monguí</t>
  </si>
  <si>
    <t>FNTP-178-2018</t>
  </si>
  <si>
    <t>ADQUISICIÓN SEÑALIZACIÓN TRÍSTICA PARA EL AREA URBANA DEL MUNICIPIO DE MONGUÍ DEPARTAMENTO DE BOYACÁ</t>
  </si>
  <si>
    <t>Alcaldía de Necoclí</t>
  </si>
  <si>
    <t>FNTP-180-2018</t>
  </si>
  <si>
    <t>Fortalecimiento y Promoción Turística: Territorio de Turismo y paz- Urabá Antioqueño.</t>
  </si>
  <si>
    <t>Alcadía de San Antero</t>
  </si>
  <si>
    <t>FNTP-183-2018</t>
  </si>
  <si>
    <t>Promoción Turística del municipio de San Antero, Córdoba.</t>
  </si>
  <si>
    <t>FNTP-185-2018</t>
  </si>
  <si>
    <t>Diplomado en Gestión Integral de Destinos Turísticos</t>
  </si>
  <si>
    <t>Alcaldía de Bello</t>
  </si>
  <si>
    <t>FNTP-186-2018</t>
  </si>
  <si>
    <t>I CONGRESO NACIONAL DE TURISMO DE AVENTURA 2018</t>
  </si>
  <si>
    <t>ICULTUR</t>
  </si>
  <si>
    <t>FNTP-188-2018</t>
  </si>
  <si>
    <t>Fomento de las Estrategias de promoción turística y cultural de los municipios del Corredor Caribe en el Departamento de Bolívar, por medio de la participación en la versión XXXIX de la Feria Internacional de Turismo 2019.</t>
  </si>
  <si>
    <t>ALCALDÍA DE SANTIAGO DE TOLÚ, SUCRE</t>
  </si>
  <si>
    <t>FNTP-190-2018</t>
  </si>
  <si>
    <t>Apoyo a la reactivación del Festival turístico Sirenato del Mar como estrategias para la promoción turística del Municipio Santiago de Tolú Subregión Golfo de Morrosquillo</t>
  </si>
  <si>
    <t>FNTP-192-2018</t>
  </si>
  <si>
    <t>Foro Académico para Hoteles Enfocado a las TICS</t>
  </si>
  <si>
    <t>Gobernación de Arauca</t>
  </si>
  <si>
    <t>FNTP-194-2018</t>
  </si>
  <si>
    <t>Promoción Nacional del Departamento de Arauca como destino turístico 2018.</t>
  </si>
  <si>
    <t>Alcadía de Medellín</t>
  </si>
  <si>
    <t>FNTP-196-2018</t>
  </si>
  <si>
    <t>Desarrollo del producto turístico asociado a la cultura silletera como tradición cultural declarada patrimonio inmaterial de Colombia</t>
  </si>
  <si>
    <t>Pre-viable</t>
  </si>
  <si>
    <t>FNTP-197-2018</t>
  </si>
  <si>
    <t>Fortalecer la competitividad turística a través del estudio de ordenamiento de cuatro (4) playas turísticas del municipio de Acandí, Chocó</t>
  </si>
  <si>
    <t>Alcaldía de Inzá</t>
  </si>
  <si>
    <t>FNTP-198-2018</t>
  </si>
  <si>
    <t>Estudio de accesibilidad para Melgar y Villa de Leyva</t>
  </si>
  <si>
    <t>Radicado</t>
  </si>
  <si>
    <t xml:space="preserve">Alcadía de Medellín </t>
  </si>
  <si>
    <t>FNTP-201-2018</t>
  </si>
  <si>
    <t>Fortalecimiento de Medellín como destino turístico accesible</t>
  </si>
  <si>
    <t>FNTP-203-2018</t>
  </si>
  <si>
    <t>Estudio para el fortalecimiento de la competitividad turística de los municipios de Vélez, Charalá, Curití y Cepitá, pertenecientes al corredor turístico nororiental</t>
  </si>
  <si>
    <t>Gobernación Boyacá</t>
  </si>
  <si>
    <t>FNTP-208-2018</t>
  </si>
  <si>
    <t>Ciclo de diplomas en turismo Gestión Pública del turismo, Turismo comunitario y mejores prácticas para el turismo del departamento de Boyacá</t>
  </si>
  <si>
    <t>Alcaldía de Floridablanca</t>
  </si>
  <si>
    <t>FNTP-209-2018</t>
  </si>
  <si>
    <t>Promoción turística de Floridablanca, la Ciudad Dulce de Colombia.</t>
  </si>
  <si>
    <t>Acodres</t>
  </si>
  <si>
    <t>FNTP-210-2018</t>
  </si>
  <si>
    <t>Apoyo a la realización del IV Congreso Nacional de Estudiantes de Gastronomía</t>
  </si>
  <si>
    <t>Mercadeo y promoción turística nacional y regional</t>
  </si>
  <si>
    <t>FNTP-189-2018</t>
  </si>
  <si>
    <t>Promoción turística nacional de Inzá (Tierradentro) 2018.</t>
  </si>
  <si>
    <t>Noviembre 2017 a septiembre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</si>
</sst>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3" formatCode="_-* #,##0.00_-;\-* #,##0.00_-;_-* &quot;-&quot;??_-;_-@_-"/>
    <numFmt numFmtId="164" formatCode="_-&quot;$&quot;\ * #,##0_-;\-&quot;$&quot;\ * #,##0_-;_-&quot;$&quot;\ * &quot;-&quot;_-;_-@_-"/>
    <numFmt numFmtId="165" formatCode="_-&quot;$&quot;\ * #,##0.00_-;\-&quot;$&quot;\ * #,##0.00_-;_-&quot;$&quot;\ * &quot;-&quot;??_-;_-@_-"/>
    <numFmt numFmtId="166" formatCode="#,##0.00\ &quot;€&quot;;\-#,##0.00\ &quot;€&quot;"/>
    <numFmt numFmtId="167" formatCode="_-* #,##0.00\ _€_-;\-* #,##0.00\ _€_-;_-* &quot;-&quot;??\ _€_-;_-@_-"/>
    <numFmt numFmtId="168" formatCode="_ * #,##0.00_ ;_ * \-#,##0.00_ ;_ * &quot;-&quot;??_ ;_ @_ "/>
    <numFmt numFmtId="169" formatCode="_ * #,##0.0_ ;_ * \-#,##0.0_ ;_ * &quot;-&quot;??_ ;_ @_ "/>
    <numFmt numFmtId="170" formatCode="_ * #,##0.0000_ ;_ * \-#,##0.0000_ ;_ * &quot;-&quot;??_ ;_ @_ "/>
    <numFmt numFmtId="171" formatCode="_-* #,##0.0000\ _€_-;\-* #,##0.0000\ _€_-;_-* &quot;-&quot;??\ _€_-;_-@_-"/>
    <numFmt numFmtId="172" formatCode="&quot;$&quot;\ #,##0"/>
    <numFmt numFmtId="173" formatCode="_(&quot;$&quot;\ * #,##0_);_(&quot;$&quot;\ * \(#,##0\);_(&quot;$&quot;\ * &quot;-&quot;??_);_(@_)"/>
    <numFmt numFmtId="174" formatCode="&quot;$&quot;\ #,##0_);[Red]\(&quot;$&quot;\ #,##0\)"/>
    <numFmt numFmtId="175" formatCode="_(&quot;$&quot;\ * #,##0.00_);_(&quot;$&quot;\ * \(#,##0.00\);_(&quot;$&quot;\ * &quot;-&quot;??_);_(@_)"/>
  </numFmts>
  <fonts count="35" x14ac:knownFonts="1">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b/>
      <sz val="9"/>
      <color indexed="81"/>
      <name val="Tahoma"/>
      <family val="2"/>
    </font>
    <font>
      <b/>
      <sz val="8"/>
      <color indexed="81"/>
      <name val="Tahoma"/>
      <family val="2"/>
    </font>
    <font>
      <sz val="12"/>
      <color theme="1"/>
      <name val="Futura Std Book"/>
      <family val="2"/>
    </font>
    <font>
      <b/>
      <sz val="12"/>
      <name val="Futura Std Book"/>
      <family val="2"/>
    </font>
    <font>
      <sz val="12"/>
      <name val="Futura Std Book"/>
      <family val="2"/>
    </font>
    <font>
      <b/>
      <i/>
      <sz val="12"/>
      <name val="Futura Std Book"/>
      <family val="2"/>
    </font>
    <font>
      <i/>
      <sz val="10"/>
      <name val="Futura Std Book"/>
      <family val="2"/>
    </font>
    <font>
      <i/>
      <sz val="14"/>
      <name val="Futura Std Book"/>
      <family val="2"/>
    </font>
    <font>
      <b/>
      <i/>
      <sz val="22"/>
      <name val="Futura Std Book"/>
      <family val="2"/>
    </font>
    <font>
      <sz val="14"/>
      <name val="Futura Std Book"/>
      <family val="2"/>
    </font>
    <font>
      <b/>
      <sz val="11"/>
      <name val="Futura Std Book"/>
      <family val="2"/>
    </font>
    <font>
      <sz val="11"/>
      <name val="Futura Std Book"/>
      <family val="2"/>
    </font>
    <font>
      <sz val="10"/>
      <color indexed="12"/>
      <name val="Futura Std Book"/>
      <family val="2"/>
    </font>
    <font>
      <b/>
      <i/>
      <sz val="11"/>
      <name val="Futura Std Book"/>
      <family val="2"/>
    </font>
    <font>
      <sz val="10"/>
      <name val="Futura Std Book"/>
      <family val="2"/>
    </font>
    <font>
      <i/>
      <sz val="12"/>
      <name val="Futura Std Book"/>
      <family val="2"/>
    </font>
    <font>
      <b/>
      <i/>
      <sz val="12"/>
      <color indexed="10"/>
      <name val="Futura Std Book"/>
      <family val="2"/>
    </font>
    <font>
      <sz val="12"/>
      <color indexed="12"/>
      <name val="Futura Std Book"/>
      <family val="2"/>
    </font>
    <font>
      <i/>
      <sz val="11"/>
      <name val="Futura Std Book"/>
      <family val="2"/>
    </font>
    <font>
      <sz val="16"/>
      <name val="Futura Std Book"/>
      <family val="2"/>
    </font>
    <font>
      <i/>
      <sz val="14"/>
      <color indexed="12"/>
      <name val="Futura Std Book"/>
      <family val="2"/>
    </font>
    <font>
      <sz val="11"/>
      <color theme="1"/>
      <name val="Futura Std Book"/>
      <family val="2"/>
    </font>
    <font>
      <sz val="10"/>
      <color theme="1"/>
      <name val="Futura Std Book"/>
      <family val="2"/>
    </font>
    <font>
      <b/>
      <sz val="14"/>
      <color theme="1"/>
      <name val="Futura Std Book"/>
      <family val="2"/>
    </font>
    <font>
      <sz val="10"/>
      <color rgb="FFA21984"/>
      <name val="Futura Std Book"/>
      <family val="2"/>
    </font>
    <font>
      <sz val="10"/>
      <color rgb="FF000000"/>
      <name val="Futura Std Book"/>
      <family val="2"/>
    </font>
    <font>
      <b/>
      <sz val="10"/>
      <color theme="0"/>
      <name val="Futura Std Book"/>
      <family val="2"/>
    </font>
    <font>
      <sz val="10"/>
      <name val="Arial"/>
    </font>
    <font>
      <sz val="9"/>
      <name val="Futura Std Book"/>
      <family val="2"/>
    </font>
    <font>
      <sz val="9"/>
      <color rgb="FFA21984"/>
      <name val="Futura Std Book"/>
      <family val="2"/>
    </font>
  </fonts>
  <fills count="12">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0000"/>
        <bgColor indexed="64"/>
      </patternFill>
    </fill>
    <fill>
      <patternFill patternType="solid">
        <fgColor theme="6"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14">
    <xf numFmtId="0" fontId="0" fillId="0" borderId="0"/>
    <xf numFmtId="43" fontId="4" fillId="0" borderId="0" applyFont="0" applyFill="0" applyBorder="0" applyAlignment="0" applyProtection="0"/>
    <xf numFmtId="0" fontId="3" fillId="0" borderId="0" applyFont="0" applyFill="0" applyBorder="0" applyAlignment="0" applyProtection="0"/>
    <xf numFmtId="166" fontId="3" fillId="0" borderId="0" applyFont="0" applyFill="0" applyBorder="0" applyAlignment="0" applyProtection="0"/>
    <xf numFmtId="0" fontId="3" fillId="0" borderId="0"/>
    <xf numFmtId="0" fontId="2" fillId="0" borderId="0"/>
    <xf numFmtId="168" fontId="3" fillId="0" borderId="0" applyFont="0" applyFill="0" applyBorder="0" applyAlignment="0" applyProtection="0"/>
    <xf numFmtId="167"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9" fontId="32" fillId="0" borderId="0" applyFont="0" applyFill="0" applyBorder="0" applyAlignment="0" applyProtection="0"/>
    <xf numFmtId="175" fontId="1" fillId="0" borderId="0" applyFont="0" applyFill="0" applyBorder="0" applyAlignment="0" applyProtection="0"/>
    <xf numFmtId="175" fontId="3" fillId="0" borderId="0" applyFont="0" applyFill="0" applyBorder="0" applyAlignment="0" applyProtection="0"/>
  </cellStyleXfs>
  <cellXfs count="177">
    <xf numFmtId="0" fontId="0" fillId="0" borderId="0" xfId="0"/>
    <xf numFmtId="0" fontId="7" fillId="0" borderId="0" xfId="5" applyFont="1"/>
    <xf numFmtId="0" fontId="9" fillId="0" borderId="0" xfId="5" applyFont="1"/>
    <xf numFmtId="0" fontId="10" fillId="0" borderId="0" xfId="5" applyFont="1" applyFill="1" applyBorder="1" applyAlignment="1">
      <alignment horizontal="center" vertical="center" wrapText="1"/>
    </xf>
    <xf numFmtId="0" fontId="7" fillId="0" borderId="0" xfId="5" applyFont="1" applyBorder="1"/>
    <xf numFmtId="0" fontId="9" fillId="0" borderId="0" xfId="5" applyFont="1" applyAlignment="1">
      <alignment vertical="center"/>
    </xf>
    <xf numFmtId="0" fontId="8" fillId="0" borderId="1" xfId="5" applyFont="1" applyFill="1" applyBorder="1" applyAlignment="1">
      <alignment horizontal="left" vertical="center" wrapText="1"/>
    </xf>
    <xf numFmtId="0" fontId="7" fillId="0" borderId="0" xfId="5" applyFont="1" applyAlignment="1">
      <alignment vertical="center"/>
    </xf>
    <xf numFmtId="0" fontId="9" fillId="0" borderId="1" xfId="5" applyFont="1" applyFill="1" applyBorder="1" applyAlignment="1">
      <alignment horizontal="justify" vertical="justify" wrapText="1"/>
    </xf>
    <xf numFmtId="0" fontId="9" fillId="0" borderId="1" xfId="5" applyFont="1" applyFill="1" applyBorder="1" applyAlignment="1">
      <alignment horizontal="left" vertical="center" wrapText="1"/>
    </xf>
    <xf numFmtId="0" fontId="9" fillId="2" borderId="1" xfId="5" applyFont="1" applyFill="1" applyBorder="1" applyAlignment="1">
      <alignment horizontal="justify" vertical="top" wrapText="1"/>
    </xf>
    <xf numFmtId="0" fontId="8" fillId="2" borderId="1" xfId="5" applyFont="1" applyFill="1" applyBorder="1" applyAlignment="1">
      <alignment horizontal="left" vertical="center" wrapText="1"/>
    </xf>
    <xf numFmtId="0" fontId="7" fillId="2" borderId="0" xfId="5" applyFont="1" applyFill="1" applyAlignment="1">
      <alignment vertical="center"/>
    </xf>
    <xf numFmtId="0" fontId="11" fillId="0" borderId="0" xfId="4" applyFont="1" applyAlignment="1" applyProtection="1">
      <protection hidden="1"/>
    </xf>
    <xf numFmtId="0" fontId="12" fillId="0" borderId="0" xfId="4" applyFont="1" applyAlignment="1"/>
    <xf numFmtId="0" fontId="12" fillId="0" borderId="0" xfId="4" applyFont="1" applyAlignment="1" applyProtection="1">
      <protection hidden="1"/>
    </xf>
    <xf numFmtId="0" fontId="11" fillId="0" borderId="0" xfId="4" applyFont="1" applyAlignment="1"/>
    <xf numFmtId="0" fontId="9" fillId="0" borderId="0" xfId="4" applyFont="1" applyBorder="1" applyAlignment="1" applyProtection="1">
      <alignment horizontal="left"/>
      <protection locked="0"/>
    </xf>
    <xf numFmtId="0" fontId="14" fillId="0" borderId="0" xfId="4" applyFont="1" applyBorder="1" applyAlignment="1" applyProtection="1">
      <alignment horizontal="left"/>
      <protection locked="0"/>
    </xf>
    <xf numFmtId="0" fontId="17" fillId="6" borderId="26" xfId="4" applyFont="1" applyFill="1" applyBorder="1" applyAlignment="1" applyProtection="1">
      <alignment vertical="center" wrapText="1"/>
      <protection locked="0"/>
    </xf>
    <xf numFmtId="0" fontId="18" fillId="0" borderId="0" xfId="4" applyFont="1" applyAlignment="1" applyProtection="1">
      <alignment horizontal="center" vertical="center" wrapText="1"/>
      <protection hidden="1"/>
    </xf>
    <xf numFmtId="0" fontId="18" fillId="0" borderId="0" xfId="4" applyFont="1" applyAlignment="1" applyProtection="1">
      <protection hidden="1"/>
    </xf>
    <xf numFmtId="0" fontId="18" fillId="0" borderId="0" xfId="4" applyFont="1" applyAlignment="1">
      <alignment horizontal="center" vertical="center" wrapText="1"/>
    </xf>
    <xf numFmtId="0" fontId="18" fillId="0" borderId="0" xfId="4" applyFont="1" applyProtection="1">
      <protection hidden="1"/>
    </xf>
    <xf numFmtId="0" fontId="18" fillId="0" borderId="0" xfId="4" applyFont="1"/>
    <xf numFmtId="0" fontId="15" fillId="0" borderId="1" xfId="4" applyFont="1" applyFill="1" applyBorder="1" applyAlignment="1" applyProtection="1">
      <alignment horizontal="center" vertical="top" wrapText="1"/>
      <protection locked="0"/>
    </xf>
    <xf numFmtId="0" fontId="19" fillId="0" borderId="1" xfId="4" applyFont="1" applyFill="1" applyBorder="1" applyAlignment="1" applyProtection="1">
      <alignment horizontal="center" vertical="top" wrapText="1"/>
      <protection locked="0"/>
    </xf>
    <xf numFmtId="0" fontId="11" fillId="0" borderId="0" xfId="4" applyFont="1" applyProtection="1">
      <protection hidden="1"/>
    </xf>
    <xf numFmtId="0" fontId="11" fillId="0" borderId="0" xfId="4" applyFont="1"/>
    <xf numFmtId="0" fontId="11" fillId="0" borderId="10" xfId="4" applyFont="1" applyBorder="1" applyProtection="1">
      <protection locked="0"/>
    </xf>
    <xf numFmtId="0" fontId="11" fillId="0" borderId="11" xfId="4" applyFont="1" applyBorder="1" applyProtection="1">
      <protection locked="0"/>
    </xf>
    <xf numFmtId="0" fontId="11" fillId="0" borderId="12" xfId="4" applyFont="1" applyBorder="1" applyProtection="1">
      <protection locked="0"/>
    </xf>
    <xf numFmtId="0" fontId="11" fillId="0" borderId="16" xfId="4" applyFont="1" applyBorder="1" applyProtection="1">
      <protection locked="0"/>
    </xf>
    <xf numFmtId="0" fontId="11" fillId="0" borderId="0" xfId="4" applyFont="1" applyBorder="1" applyProtection="1">
      <protection locked="0"/>
    </xf>
    <xf numFmtId="0" fontId="11" fillId="0" borderId="17" xfId="4" applyFont="1" applyBorder="1" applyProtection="1">
      <protection locked="0"/>
    </xf>
    <xf numFmtId="0" fontId="12" fillId="0" borderId="0" xfId="4" applyFont="1" applyProtection="1">
      <protection hidden="1"/>
    </xf>
    <xf numFmtId="0" fontId="20" fillId="0" borderId="5" xfId="4" applyFont="1" applyBorder="1" applyProtection="1">
      <protection locked="0"/>
    </xf>
    <xf numFmtId="0" fontId="20" fillId="0" borderId="0" xfId="4" applyFont="1" applyBorder="1" applyProtection="1">
      <protection locked="0"/>
    </xf>
    <xf numFmtId="0" fontId="21" fillId="0" borderId="0" xfId="4" applyFont="1" applyBorder="1" applyProtection="1">
      <protection locked="0"/>
    </xf>
    <xf numFmtId="0" fontId="20" fillId="0" borderId="16" xfId="4" applyFont="1" applyBorder="1" applyAlignment="1" applyProtection="1">
      <alignment horizontal="right"/>
      <protection locked="0"/>
    </xf>
    <xf numFmtId="0" fontId="20" fillId="0" borderId="0" xfId="4" applyFont="1" applyBorder="1" applyAlignment="1" applyProtection="1">
      <alignment horizontal="right"/>
      <protection locked="0"/>
    </xf>
    <xf numFmtId="0" fontId="8" fillId="0" borderId="20" xfId="4" applyFont="1" applyBorder="1" applyAlignment="1" applyProtection="1">
      <alignment horizontal="left"/>
      <protection locked="0"/>
    </xf>
    <xf numFmtId="0" fontId="8" fillId="0" borderId="21" xfId="4" applyFont="1" applyBorder="1" applyAlignment="1" applyProtection="1">
      <alignment horizontal="center"/>
      <protection locked="0"/>
    </xf>
    <xf numFmtId="0" fontId="8" fillId="0" borderId="22" xfId="4" applyFont="1" applyBorder="1" applyAlignment="1" applyProtection="1">
      <alignment horizontal="center"/>
      <protection locked="0"/>
    </xf>
    <xf numFmtId="0" fontId="19" fillId="0" borderId="0" xfId="4" applyFont="1" applyBorder="1" applyAlignment="1" applyProtection="1">
      <alignment horizontal="center"/>
      <protection locked="0"/>
    </xf>
    <xf numFmtId="0" fontId="9" fillId="0" borderId="23" xfId="4" applyFont="1" applyBorder="1" applyAlignment="1" applyProtection="1">
      <alignment horizontal="left" vertical="justify"/>
      <protection locked="0"/>
    </xf>
    <xf numFmtId="0" fontId="9" fillId="0" borderId="16" xfId="6" applyNumberFormat="1" applyFont="1" applyBorder="1" applyAlignment="1" applyProtection="1">
      <alignment horizontal="center"/>
      <protection locked="0"/>
    </xf>
    <xf numFmtId="9" fontId="16" fillId="0" borderId="16" xfId="8" applyFont="1" applyBorder="1" applyAlignment="1" applyProtection="1">
      <alignment horizontal="left"/>
    </xf>
    <xf numFmtId="167" fontId="16" fillId="0" borderId="0" xfId="7" applyFont="1" applyBorder="1" applyAlignment="1" applyProtection="1">
      <alignment horizontal="left"/>
      <protection locked="0"/>
    </xf>
    <xf numFmtId="9" fontId="16" fillId="0" borderId="0" xfId="8" applyFont="1" applyBorder="1" applyAlignment="1" applyProtection="1">
      <alignment horizontal="left"/>
      <protection locked="0"/>
    </xf>
    <xf numFmtId="9" fontId="16" fillId="0" borderId="17" xfId="8" applyFont="1" applyBorder="1" applyAlignment="1" applyProtection="1">
      <alignment horizontal="left"/>
      <protection locked="0"/>
    </xf>
    <xf numFmtId="0" fontId="23" fillId="0" borderId="0" xfId="4" applyFont="1" applyProtection="1">
      <protection hidden="1"/>
    </xf>
    <xf numFmtId="171" fontId="12" fillId="0" borderId="0" xfId="7" applyNumberFormat="1" applyFont="1" applyProtection="1">
      <protection hidden="1"/>
    </xf>
    <xf numFmtId="170" fontId="9" fillId="0" borderId="16" xfId="6" applyNumberFormat="1" applyFont="1" applyBorder="1" applyAlignment="1" applyProtection="1">
      <alignment horizontal="center"/>
      <protection locked="0"/>
    </xf>
    <xf numFmtId="0" fontId="9" fillId="0" borderId="25" xfId="4" applyFont="1" applyBorder="1" applyAlignment="1" applyProtection="1">
      <alignment horizontal="left" vertical="justify"/>
      <protection locked="0"/>
    </xf>
    <xf numFmtId="0" fontId="9" fillId="0" borderId="16" xfId="4" applyFont="1" applyBorder="1" applyAlignment="1" applyProtection="1">
      <alignment horizontal="left" vertical="justify"/>
      <protection locked="0"/>
    </xf>
    <xf numFmtId="169" fontId="22" fillId="0" borderId="0" xfId="6" applyNumberFormat="1" applyFont="1" applyBorder="1" applyAlignment="1" applyProtection="1">
      <alignment horizontal="center"/>
      <protection locked="0"/>
    </xf>
    <xf numFmtId="170" fontId="9" fillId="0" borderId="0" xfId="6" applyNumberFormat="1" applyFont="1" applyBorder="1" applyAlignment="1" applyProtection="1">
      <alignment horizontal="center"/>
      <protection locked="0"/>
    </xf>
    <xf numFmtId="9" fontId="16" fillId="0" borderId="0" xfId="8" applyFont="1" applyBorder="1" applyAlignment="1" applyProtection="1">
      <alignment horizontal="left"/>
    </xf>
    <xf numFmtId="0" fontId="9" fillId="0" borderId="16" xfId="4" applyFont="1" applyBorder="1" applyAlignment="1" applyProtection="1">
      <alignment horizontal="center" vertical="justify"/>
      <protection locked="0"/>
    </xf>
    <xf numFmtId="0" fontId="8" fillId="0" borderId="16" xfId="4" applyFont="1" applyBorder="1" applyAlignment="1" applyProtection="1">
      <alignment vertical="top" wrapText="1"/>
      <protection locked="0"/>
    </xf>
    <xf numFmtId="0" fontId="25" fillId="0" borderId="0" xfId="4" applyFont="1" applyBorder="1" applyAlignment="1" applyProtection="1">
      <alignment vertical="top" wrapText="1"/>
      <protection locked="0"/>
    </xf>
    <xf numFmtId="0" fontId="25" fillId="0" borderId="17" xfId="4" applyFont="1" applyBorder="1" applyAlignment="1" applyProtection="1">
      <alignment vertical="top" wrapText="1"/>
      <protection locked="0"/>
    </xf>
    <xf numFmtId="0" fontId="9" fillId="0" borderId="16" xfId="4" applyFont="1" applyBorder="1" applyAlignment="1" applyProtection="1">
      <alignment vertical="center" wrapText="1"/>
    </xf>
    <xf numFmtId="0" fontId="9" fillId="3" borderId="16" xfId="4" applyFont="1" applyFill="1" applyBorder="1" applyAlignment="1" applyProtection="1">
      <alignment vertical="center"/>
    </xf>
    <xf numFmtId="0" fontId="9" fillId="4" borderId="16" xfId="4" applyFont="1" applyFill="1" applyBorder="1" applyAlignment="1" applyProtection="1">
      <alignment vertical="center"/>
    </xf>
    <xf numFmtId="0" fontId="9" fillId="5" borderId="16" xfId="4" applyFont="1" applyFill="1" applyBorder="1" applyAlignment="1" applyProtection="1">
      <alignment vertical="center"/>
    </xf>
    <xf numFmtId="0" fontId="9" fillId="0" borderId="13" xfId="4" applyFont="1" applyBorder="1" applyAlignment="1" applyProtection="1">
      <alignment vertical="center"/>
    </xf>
    <xf numFmtId="0" fontId="11" fillId="0" borderId="0" xfId="4" applyFont="1" applyProtection="1">
      <protection locked="0"/>
    </xf>
    <xf numFmtId="0" fontId="15" fillId="7" borderId="7" xfId="4" applyFont="1" applyFill="1" applyBorder="1" applyAlignment="1">
      <alignment vertical="center" wrapText="1"/>
    </xf>
    <xf numFmtId="0" fontId="15" fillId="7" borderId="8" xfId="4" applyFont="1" applyFill="1" applyBorder="1" applyAlignment="1">
      <alignment vertical="center" wrapText="1"/>
    </xf>
    <xf numFmtId="0" fontId="15" fillId="7" borderId="1" xfId="4" applyFont="1" applyFill="1" applyBorder="1" applyAlignment="1" applyProtection="1">
      <alignment horizontal="center" vertical="center" wrapText="1"/>
      <protection locked="0"/>
    </xf>
    <xf numFmtId="0" fontId="15" fillId="7" borderId="1" xfId="4" applyFont="1" applyFill="1" applyBorder="1" applyAlignment="1" applyProtection="1">
      <alignment horizontal="center" vertical="center"/>
      <protection locked="0"/>
    </xf>
    <xf numFmtId="0" fontId="15" fillId="7" borderId="7" xfId="4" applyFont="1" applyFill="1" applyBorder="1" applyAlignment="1" applyProtection="1">
      <alignment horizontal="center" vertical="center" wrapText="1"/>
      <protection locked="0"/>
    </xf>
    <xf numFmtId="169" fontId="22" fillId="0" borderId="24" xfId="6" applyNumberFormat="1" applyFont="1" applyBorder="1" applyAlignment="1" applyProtection="1">
      <protection locked="0"/>
    </xf>
    <xf numFmtId="169" fontId="22" fillId="0" borderId="6" xfId="6" applyNumberFormat="1" applyFont="1" applyBorder="1" applyAlignment="1" applyProtection="1">
      <protection locked="0"/>
    </xf>
    <xf numFmtId="9" fontId="9" fillId="2" borderId="1" xfId="5" applyNumberFormat="1" applyFont="1" applyFill="1" applyBorder="1" applyAlignment="1">
      <alignment horizontal="left" vertical="center" wrapText="1"/>
    </xf>
    <xf numFmtId="0" fontId="26" fillId="2" borderId="0" xfId="4" applyFont="1" applyFill="1" applyAlignment="1">
      <alignment vertical="center" wrapText="1"/>
    </xf>
    <xf numFmtId="0" fontId="27" fillId="2" borderId="0" xfId="4" applyFont="1" applyFill="1" applyAlignment="1">
      <alignment vertical="center" wrapText="1"/>
    </xf>
    <xf numFmtId="0" fontId="3" fillId="2" borderId="0" xfId="4" applyFill="1"/>
    <xf numFmtId="0" fontId="26" fillId="2" borderId="28" xfId="4" applyFont="1" applyFill="1" applyBorder="1" applyAlignment="1">
      <alignment vertical="center" wrapText="1"/>
    </xf>
    <xf numFmtId="0" fontId="3" fillId="2" borderId="29" xfId="4" applyFont="1" applyFill="1" applyBorder="1" applyAlignment="1">
      <alignment horizontal="center"/>
    </xf>
    <xf numFmtId="0" fontId="3" fillId="2" borderId="30" xfId="4" applyFill="1" applyBorder="1"/>
    <xf numFmtId="0" fontId="26" fillId="2" borderId="31" xfId="4" applyFont="1" applyFill="1" applyBorder="1" applyAlignment="1">
      <alignment vertical="center" wrapText="1"/>
    </xf>
    <xf numFmtId="0" fontId="3" fillId="2" borderId="0" xfId="4" applyFont="1" applyFill="1" applyBorder="1" applyAlignment="1">
      <alignment horizontal="center" vertical="center"/>
    </xf>
    <xf numFmtId="49" fontId="3" fillId="2" borderId="32" xfId="4" applyNumberFormat="1" applyFill="1" applyBorder="1" applyAlignment="1">
      <alignment horizontal="left"/>
    </xf>
    <xf numFmtId="0" fontId="3" fillId="2" borderId="0" xfId="4" applyFont="1" applyFill="1" applyBorder="1" applyAlignment="1">
      <alignment horizontal="center" vertical="top"/>
    </xf>
    <xf numFmtId="15" fontId="3" fillId="2" borderId="32" xfId="4" applyNumberFormat="1" applyFill="1" applyBorder="1" applyAlignment="1">
      <alignment horizontal="left"/>
    </xf>
    <xf numFmtId="0" fontId="29" fillId="8" borderId="33" xfId="4" applyFont="1" applyFill="1" applyBorder="1" applyAlignment="1">
      <alignment horizontal="center" vertical="center" wrapText="1"/>
    </xf>
    <xf numFmtId="0" fontId="29" fillId="9" borderId="33" xfId="4" applyFont="1" applyFill="1" applyBorder="1" applyAlignment="1">
      <alignment horizontal="center" vertical="center" wrapText="1"/>
    </xf>
    <xf numFmtId="0" fontId="27" fillId="2" borderId="1" xfId="4" applyFont="1" applyFill="1" applyBorder="1" applyAlignment="1">
      <alignment horizontal="center" vertical="center" wrapText="1"/>
    </xf>
    <xf numFmtId="0" fontId="27" fillId="0" borderId="1" xfId="4" applyFont="1" applyFill="1" applyBorder="1" applyAlignment="1">
      <alignment horizontal="center" vertical="center" wrapText="1"/>
    </xf>
    <xf numFmtId="14" fontId="27" fillId="2" borderId="1" xfId="4" applyNumberFormat="1" applyFont="1" applyFill="1" applyBorder="1" applyAlignment="1">
      <alignment horizontal="center" vertical="center" wrapText="1"/>
    </xf>
    <xf numFmtId="172" fontId="27" fillId="0" borderId="1" xfId="4" applyNumberFormat="1" applyFont="1" applyFill="1" applyBorder="1" applyAlignment="1">
      <alignment horizontal="center" vertical="center" wrapText="1"/>
    </xf>
    <xf numFmtId="172" fontId="27" fillId="2" borderId="1" xfId="4" applyNumberFormat="1" applyFont="1" applyFill="1" applyBorder="1" applyAlignment="1">
      <alignment horizontal="center" vertical="center" wrapText="1"/>
    </xf>
    <xf numFmtId="0" fontId="19" fillId="2" borderId="1" xfId="4" applyFont="1" applyFill="1" applyBorder="1" applyAlignment="1">
      <alignment horizontal="center" vertical="center" wrapText="1"/>
    </xf>
    <xf numFmtId="14" fontId="19" fillId="2" borderId="1" xfId="4" applyNumberFormat="1" applyFont="1" applyFill="1" applyBorder="1" applyAlignment="1">
      <alignment horizontal="center" vertical="center" wrapText="1"/>
    </xf>
    <xf numFmtId="0" fontId="27" fillId="0" borderId="1" xfId="4" applyFont="1" applyBorder="1" applyAlignment="1">
      <alignment horizontal="center" vertical="center" wrapText="1"/>
    </xf>
    <xf numFmtId="0" fontId="30" fillId="0" borderId="1" xfId="4" applyFont="1" applyBorder="1" applyAlignment="1">
      <alignment horizontal="center" vertical="center" wrapText="1"/>
    </xf>
    <xf numFmtId="0" fontId="19" fillId="0" borderId="1" xfId="4" applyFont="1" applyFill="1" applyBorder="1" applyAlignment="1">
      <alignment horizontal="center" vertical="center" wrapText="1"/>
    </xf>
    <xf numFmtId="14" fontId="19" fillId="0" borderId="1" xfId="4" applyNumberFormat="1" applyFont="1" applyFill="1" applyBorder="1" applyAlignment="1">
      <alignment horizontal="center" vertical="center" wrapText="1"/>
    </xf>
    <xf numFmtId="49" fontId="27" fillId="0" borderId="1" xfId="4" applyNumberFormat="1" applyFont="1" applyFill="1" applyBorder="1" applyAlignment="1">
      <alignment horizontal="center" vertical="center" wrapText="1"/>
    </xf>
    <xf numFmtId="173" fontId="27" fillId="0" borderId="1" xfId="9" applyNumberFormat="1" applyFont="1" applyBorder="1" applyAlignment="1">
      <alignment horizontal="center" vertical="center" wrapText="1"/>
    </xf>
    <xf numFmtId="14" fontId="27" fillId="0" borderId="1" xfId="4" applyNumberFormat="1" applyFont="1" applyFill="1" applyBorder="1" applyAlignment="1">
      <alignment horizontal="center" vertical="center" wrapText="1"/>
    </xf>
    <xf numFmtId="174" fontId="27" fillId="2" borderId="1" xfId="4" applyNumberFormat="1" applyFont="1" applyFill="1" applyBorder="1" applyAlignment="1">
      <alignment horizontal="center" vertical="center" wrapText="1"/>
    </xf>
    <xf numFmtId="174" fontId="19" fillId="2" borderId="1" xfId="4" applyNumberFormat="1" applyFont="1" applyFill="1" applyBorder="1" applyAlignment="1">
      <alignment horizontal="center" vertical="center" wrapText="1"/>
    </xf>
    <xf numFmtId="14" fontId="27" fillId="0" borderId="1" xfId="4" applyNumberFormat="1" applyFont="1" applyBorder="1" applyAlignment="1">
      <alignment horizontal="center" vertical="center" wrapText="1"/>
    </xf>
    <xf numFmtId="164" fontId="30" fillId="0" borderId="1" xfId="10" applyFont="1" applyBorder="1" applyAlignment="1">
      <alignment horizontal="center" vertical="center" wrapText="1"/>
    </xf>
    <xf numFmtId="0" fontId="30" fillId="0" borderId="1" xfId="4" applyFont="1" applyFill="1" applyBorder="1" applyAlignment="1">
      <alignment horizontal="center" vertical="center" wrapText="1"/>
    </xf>
    <xf numFmtId="14" fontId="30" fillId="0" borderId="1" xfId="4" applyNumberFormat="1" applyFont="1" applyBorder="1" applyAlignment="1">
      <alignment horizontal="center" vertical="center" wrapText="1"/>
    </xf>
    <xf numFmtId="0" fontId="33" fillId="0" borderId="1" xfId="0" applyFont="1" applyFill="1" applyBorder="1" applyAlignment="1">
      <alignment horizontal="center" vertical="center" wrapText="1"/>
    </xf>
    <xf numFmtId="14" fontId="33" fillId="11" borderId="1" xfId="12" applyNumberFormat="1" applyFont="1" applyFill="1" applyBorder="1" applyAlignment="1">
      <alignment horizontal="center" vertical="center" wrapText="1"/>
    </xf>
    <xf numFmtId="0" fontId="33" fillId="0" borderId="1" xfId="0" applyFont="1" applyBorder="1" applyAlignment="1">
      <alignment horizontal="center" vertical="center" wrapText="1"/>
    </xf>
    <xf numFmtId="0" fontId="33" fillId="2" borderId="1" xfId="0" applyFont="1" applyFill="1" applyBorder="1" applyAlignment="1">
      <alignment horizontal="center" vertical="center" wrapText="1"/>
    </xf>
    <xf numFmtId="173" fontId="33" fillId="2" borderId="1" xfId="13" applyNumberFormat="1" applyFont="1" applyFill="1" applyBorder="1" applyAlignment="1">
      <alignment horizontal="center" vertical="center"/>
    </xf>
    <xf numFmtId="0" fontId="33" fillId="2" borderId="1" xfId="0" applyFont="1" applyFill="1" applyBorder="1" applyAlignment="1">
      <alignment horizontal="center" vertical="center"/>
    </xf>
    <xf numFmtId="49" fontId="33" fillId="0" borderId="1" xfId="0" applyNumberFormat="1" applyFont="1" applyFill="1" applyBorder="1" applyAlignment="1">
      <alignment horizontal="center" vertical="center" wrapText="1"/>
    </xf>
    <xf numFmtId="14" fontId="33" fillId="2" borderId="1" xfId="0" applyNumberFormat="1" applyFont="1" applyFill="1" applyBorder="1" applyAlignment="1">
      <alignment horizontal="center" vertical="center" wrapText="1"/>
    </xf>
    <xf numFmtId="0" fontId="34" fillId="8" borderId="1" xfId="0" applyFont="1" applyFill="1" applyBorder="1" applyAlignment="1">
      <alignment horizontal="center" vertical="center" wrapText="1"/>
    </xf>
    <xf numFmtId="0" fontId="33" fillId="2" borderId="0" xfId="4" applyFont="1" applyFill="1" applyAlignment="1">
      <alignment vertical="center"/>
    </xf>
    <xf numFmtId="0" fontId="33" fillId="2" borderId="0" xfId="0" applyFont="1" applyFill="1"/>
    <xf numFmtId="14" fontId="33" fillId="2" borderId="1" xfId="0" applyNumberFormat="1" applyFont="1" applyFill="1" applyBorder="1" applyAlignment="1">
      <alignment horizontal="center" vertical="center"/>
    </xf>
    <xf numFmtId="0" fontId="19" fillId="2" borderId="1" xfId="0" applyFont="1" applyFill="1" applyBorder="1" applyAlignment="1">
      <alignment horizontal="center" vertical="center" wrapText="1"/>
    </xf>
    <xf numFmtId="9" fontId="22" fillId="0" borderId="24" xfId="11" applyFont="1" applyBorder="1" applyAlignment="1" applyProtection="1">
      <alignment horizontal="center"/>
      <protection locked="0"/>
    </xf>
    <xf numFmtId="9" fontId="22" fillId="0" borderId="6" xfId="11" applyFont="1" applyBorder="1" applyAlignment="1" applyProtection="1">
      <protection locked="0"/>
    </xf>
    <xf numFmtId="0" fontId="9" fillId="2" borderId="1" xfId="5" applyFont="1" applyFill="1" applyBorder="1" applyAlignment="1">
      <alignment horizontal="left" vertical="center" wrapText="1"/>
    </xf>
    <xf numFmtId="0" fontId="8" fillId="7" borderId="1" xfId="0" applyFont="1" applyFill="1" applyBorder="1" applyAlignment="1">
      <alignment horizontal="left" vertical="center" wrapText="1"/>
    </xf>
    <xf numFmtId="0" fontId="8" fillId="7" borderId="7" xfId="0" applyFont="1" applyFill="1" applyBorder="1" applyAlignment="1">
      <alignment horizontal="justify" vertical="center" wrapText="1"/>
    </xf>
    <xf numFmtId="0" fontId="8" fillId="7" borderId="9" xfId="0" applyFont="1" applyFill="1" applyBorder="1" applyAlignment="1">
      <alignment horizontal="justify" vertical="center" wrapText="1"/>
    </xf>
    <xf numFmtId="0" fontId="8" fillId="0" borderId="2" xfId="5" applyFont="1" applyFill="1" applyBorder="1" applyAlignment="1">
      <alignment horizontal="center" vertical="center" wrapText="1"/>
    </xf>
    <xf numFmtId="0" fontId="8" fillId="0" borderId="3" xfId="5" applyFont="1" applyFill="1" applyBorder="1" applyAlignment="1">
      <alignment horizontal="center" vertical="center" wrapText="1"/>
    </xf>
    <xf numFmtId="0" fontId="8" fillId="0" borderId="4" xfId="5" applyFont="1" applyFill="1" applyBorder="1" applyAlignment="1">
      <alignment horizontal="center" vertical="center" wrapText="1"/>
    </xf>
    <xf numFmtId="0" fontId="9" fillId="2" borderId="7" xfId="5" applyFont="1" applyFill="1" applyBorder="1" applyAlignment="1">
      <alignment horizontal="justify" vertical="center" wrapText="1"/>
    </xf>
    <xf numFmtId="0" fontId="9" fillId="2" borderId="8" xfId="5" applyFont="1" applyFill="1" applyBorder="1" applyAlignment="1">
      <alignment horizontal="justify" vertical="center" wrapText="1"/>
    </xf>
    <xf numFmtId="0" fontId="9" fillId="2" borderId="9" xfId="5" applyFont="1" applyFill="1" applyBorder="1" applyAlignment="1">
      <alignment horizontal="justify" vertical="center" wrapText="1"/>
    </xf>
    <xf numFmtId="0" fontId="8" fillId="2" borderId="7" xfId="5" applyFont="1" applyFill="1" applyBorder="1" applyAlignment="1">
      <alignment horizontal="center" vertical="center" wrapText="1"/>
    </xf>
    <xf numFmtId="0" fontId="8" fillId="2" borderId="8" xfId="5" applyFont="1" applyFill="1" applyBorder="1" applyAlignment="1">
      <alignment horizontal="center" vertical="center" wrapText="1"/>
    </xf>
    <xf numFmtId="0" fontId="8" fillId="2" borderId="9" xfId="5" applyFont="1" applyFill="1" applyBorder="1" applyAlignment="1">
      <alignment horizontal="center" vertical="center" wrapText="1"/>
    </xf>
    <xf numFmtId="0" fontId="9" fillId="0" borderId="1" xfId="5" applyFont="1" applyFill="1" applyBorder="1" applyAlignment="1">
      <alignment horizontal="left" vertical="center" wrapText="1"/>
    </xf>
    <xf numFmtId="0" fontId="8" fillId="0" borderId="0" xfId="4" applyFont="1" applyAlignment="1" applyProtection="1">
      <alignment horizontal="center"/>
      <protection locked="0"/>
    </xf>
    <xf numFmtId="0" fontId="13" fillId="0" borderId="0" xfId="4" applyFont="1" applyAlignment="1" applyProtection="1">
      <alignment horizontal="center"/>
      <protection locked="0"/>
    </xf>
    <xf numFmtId="0" fontId="16" fillId="7" borderId="8" xfId="4" applyFont="1" applyFill="1" applyBorder="1" applyAlignment="1">
      <alignment horizontal="left" vertical="center" wrapText="1"/>
    </xf>
    <xf numFmtId="0" fontId="15" fillId="7" borderId="1" xfId="4" applyFont="1" applyFill="1" applyBorder="1" applyAlignment="1" applyProtection="1">
      <alignment horizontal="center" vertical="center"/>
      <protection locked="0"/>
    </xf>
    <xf numFmtId="0" fontId="15" fillId="7" borderId="7" xfId="4" applyFont="1" applyFill="1" applyBorder="1" applyAlignment="1">
      <alignment horizontal="left" vertical="center" wrapText="1"/>
    </xf>
    <xf numFmtId="0" fontId="15" fillId="7" borderId="8" xfId="4" applyFont="1" applyFill="1" applyBorder="1" applyAlignment="1">
      <alignment horizontal="left" vertical="center" wrapText="1"/>
    </xf>
    <xf numFmtId="0" fontId="15" fillId="7" borderId="9" xfId="4" applyFont="1" applyFill="1" applyBorder="1" applyAlignment="1">
      <alignment horizontal="left" vertical="center" wrapText="1"/>
    </xf>
    <xf numFmtId="0" fontId="16" fillId="0" borderId="10" xfId="4" applyFont="1" applyFill="1" applyBorder="1" applyAlignment="1" applyProtection="1">
      <alignment horizontal="center" vertical="center" wrapText="1"/>
      <protection locked="0"/>
    </xf>
    <xf numFmtId="0" fontId="16" fillId="0" borderId="11" xfId="4" applyFont="1" applyFill="1" applyBorder="1" applyAlignment="1" applyProtection="1">
      <alignment horizontal="center" vertical="center" wrapText="1"/>
      <protection locked="0"/>
    </xf>
    <xf numFmtId="0" fontId="16" fillId="0" borderId="12" xfId="4" applyFont="1" applyFill="1" applyBorder="1" applyAlignment="1" applyProtection="1">
      <alignment horizontal="center" vertical="center" wrapText="1"/>
      <protection locked="0"/>
    </xf>
    <xf numFmtId="0" fontId="16" fillId="0" borderId="13" xfId="4" applyFont="1" applyFill="1" applyBorder="1" applyAlignment="1" applyProtection="1">
      <alignment horizontal="center" vertical="center" wrapText="1"/>
      <protection locked="0"/>
    </xf>
    <xf numFmtId="0" fontId="16" fillId="0" borderId="14" xfId="4" applyFont="1" applyFill="1" applyBorder="1" applyAlignment="1" applyProtection="1">
      <alignment horizontal="center" vertical="center" wrapText="1"/>
      <protection locked="0"/>
    </xf>
    <xf numFmtId="0" fontId="16" fillId="0" borderId="15" xfId="4" applyFont="1" applyFill="1" applyBorder="1" applyAlignment="1" applyProtection="1">
      <alignment horizontal="center" vertical="center" wrapText="1"/>
      <protection locked="0"/>
    </xf>
    <xf numFmtId="9" fontId="16" fillId="2" borderId="26" xfId="4" applyNumberFormat="1" applyFont="1" applyFill="1" applyBorder="1" applyAlignment="1" applyProtection="1">
      <alignment horizontal="center" vertical="center" wrapText="1"/>
      <protection locked="0"/>
    </xf>
    <xf numFmtId="9" fontId="16" fillId="2" borderId="27" xfId="4" applyNumberFormat="1" applyFont="1" applyFill="1" applyBorder="1" applyAlignment="1" applyProtection="1">
      <alignment horizontal="center" vertical="center" wrapText="1"/>
      <protection locked="0"/>
    </xf>
    <xf numFmtId="0" fontId="9" fillId="0" borderId="0" xfId="4" applyFont="1" applyBorder="1" applyAlignment="1" applyProtection="1">
      <alignment vertical="center" wrapText="1"/>
    </xf>
    <xf numFmtId="0" fontId="9" fillId="0" borderId="17" xfId="4" applyFont="1" applyBorder="1" applyAlignment="1" applyProtection="1">
      <alignment vertical="center" wrapText="1"/>
    </xf>
    <xf numFmtId="0" fontId="9" fillId="0" borderId="14" xfId="4" applyFont="1" applyBorder="1" applyAlignment="1" applyProtection="1">
      <alignment vertical="center" wrapText="1"/>
    </xf>
    <xf numFmtId="0" fontId="9" fillId="0" borderId="15" xfId="4" applyFont="1" applyBorder="1" applyAlignment="1" applyProtection="1">
      <alignment vertical="center" wrapText="1"/>
    </xf>
    <xf numFmtId="0" fontId="16" fillId="0" borderId="26" xfId="4" applyFont="1" applyFill="1" applyBorder="1" applyAlignment="1" applyProtection="1">
      <alignment horizontal="center" vertical="center" wrapText="1"/>
      <protection locked="0"/>
    </xf>
    <xf numFmtId="0" fontId="16" fillId="0" borderId="27" xfId="4" applyFont="1" applyFill="1" applyBorder="1" applyAlignment="1" applyProtection="1">
      <alignment horizontal="center" vertical="center" wrapText="1"/>
      <protection locked="0"/>
    </xf>
    <xf numFmtId="0" fontId="20" fillId="0" borderId="18" xfId="4" applyFont="1" applyBorder="1" applyAlignment="1" applyProtection="1">
      <alignment horizontal="right"/>
      <protection locked="0"/>
    </xf>
    <xf numFmtId="0" fontId="20" fillId="0" borderId="19" xfId="4" applyFont="1" applyBorder="1" applyAlignment="1" applyProtection="1">
      <alignment horizontal="right"/>
      <protection locked="0"/>
    </xf>
    <xf numFmtId="0" fontId="24" fillId="0" borderId="7" xfId="4" applyFont="1" applyBorder="1" applyAlignment="1" applyProtection="1">
      <alignment horizontal="center"/>
      <protection locked="0"/>
    </xf>
    <xf numFmtId="0" fontId="24" fillId="0" borderId="8" xfId="4" applyFont="1" applyBorder="1" applyAlignment="1" applyProtection="1">
      <alignment horizontal="center"/>
      <protection locked="0"/>
    </xf>
    <xf numFmtId="0" fontId="24" fillId="0" borderId="9" xfId="4" applyFont="1" applyBorder="1" applyAlignment="1" applyProtection="1">
      <alignment horizontal="center"/>
      <protection locked="0"/>
    </xf>
    <xf numFmtId="0" fontId="25" fillId="0" borderId="10" xfId="4" applyFont="1" applyBorder="1" applyAlignment="1" applyProtection="1">
      <alignment vertical="top" wrapText="1"/>
      <protection locked="0"/>
    </xf>
    <xf numFmtId="0" fontId="25" fillId="0" borderId="11" xfId="4" applyFont="1" applyBorder="1" applyAlignment="1" applyProtection="1">
      <alignment vertical="top" wrapText="1"/>
      <protection locked="0"/>
    </xf>
    <xf numFmtId="0" fontId="25" fillId="0" borderId="12" xfId="4" applyFont="1" applyBorder="1" applyAlignment="1" applyProtection="1">
      <alignment vertical="top" wrapText="1"/>
      <protection locked="0"/>
    </xf>
    <xf numFmtId="0" fontId="17" fillId="0" borderId="16" xfId="4" applyFont="1" applyBorder="1" applyAlignment="1">
      <alignment vertical="top" wrapText="1"/>
    </xf>
    <xf numFmtId="0" fontId="17" fillId="0" borderId="0" xfId="4" applyFont="1" applyBorder="1" applyAlignment="1">
      <alignment vertical="top" wrapText="1"/>
    </xf>
    <xf numFmtId="0" fontId="17" fillId="0" borderId="17" xfId="4" applyFont="1" applyBorder="1" applyAlignment="1">
      <alignment vertical="top" wrapText="1"/>
    </xf>
    <xf numFmtId="0" fontId="17" fillId="0" borderId="13" xfId="4" applyFont="1" applyBorder="1" applyAlignment="1">
      <alignment vertical="top" wrapText="1"/>
    </xf>
    <xf numFmtId="0" fontId="17" fillId="0" borderId="14" xfId="4" applyFont="1" applyBorder="1" applyAlignment="1">
      <alignment vertical="top" wrapText="1"/>
    </xf>
    <xf numFmtId="0" fontId="17" fillId="0" borderId="15" xfId="4" applyFont="1" applyBorder="1" applyAlignment="1">
      <alignment vertical="top" wrapText="1"/>
    </xf>
    <xf numFmtId="9" fontId="31" fillId="10" borderId="1" xfId="11" applyFont="1" applyFill="1" applyBorder="1" applyAlignment="1" applyProtection="1">
      <alignment horizontal="center" vertical="center" wrapText="1"/>
      <protection locked="0"/>
    </xf>
    <xf numFmtId="0" fontId="28" fillId="2" borderId="29" xfId="4" applyFont="1" applyFill="1" applyBorder="1" applyAlignment="1">
      <alignment horizontal="center" vertical="top" wrapText="1"/>
    </xf>
    <xf numFmtId="0" fontId="28" fillId="2" borderId="0" xfId="4" applyFont="1" applyFill="1" applyBorder="1" applyAlignment="1">
      <alignment horizontal="center" vertical="top" wrapText="1"/>
    </xf>
  </cellXfs>
  <cellStyles count="14">
    <cellStyle name="Euro" xfId="2"/>
    <cellStyle name="Millares 2" xfId="1"/>
    <cellStyle name="Millares 3" xfId="7"/>
    <cellStyle name="Millares_Prueba formato indicadores con mensaje automático" xfId="6"/>
    <cellStyle name="Moneda [0] 2" xfId="10"/>
    <cellStyle name="Moneda 2" xfId="3"/>
    <cellStyle name="Moneda 3" xfId="9"/>
    <cellStyle name="Moneda 3 2" xfId="12"/>
    <cellStyle name="Moneda 4" xfId="13"/>
    <cellStyle name="Normal" xfId="0" builtinId="0"/>
    <cellStyle name="Normal 2" xfId="4"/>
    <cellStyle name="Normal 3" xfId="5"/>
    <cellStyle name="Porcentaje" xfId="11" builtinId="5"/>
    <cellStyle name="Porcentual 2" xfId="8"/>
  </cellStyles>
  <dxfs count="13">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1"/>
    <c:plotArea>
      <c:layout>
        <c:manualLayout>
          <c:layoutTarget val="inner"/>
          <c:xMode val="edge"/>
          <c:yMode val="edge"/>
          <c:x val="3.5795454545454547E-2"/>
          <c:y val="0.18237082066869287"/>
          <c:w val="0.95625000000000004"/>
          <c:h val="0.57446808510638259"/>
        </c:manualLayout>
      </c:layout>
      <c:barChart>
        <c:barDir val="col"/>
        <c:grouping val="clustered"/>
        <c:varyColors val="0"/>
        <c:ser>
          <c:idx val="0"/>
          <c:order val="0"/>
          <c:tx>
            <c:strRef>
              <c:f>'estructura medicion indicadores'!$B$20</c:f>
              <c:strCache>
                <c:ptCount val="1"/>
                <c:pt idx="0">
                  <c:v>Medición</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'estructura medicion indicadores'!$A$21:$A$32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'estructura medicion indicadores'!$B$21:$B$32</c:f>
              <c:numCache>
                <c:formatCode>_ * #,##0.0_ ;_ * \-#,##0.0_ ;_ * "-"??_ ;_ @_ </c:formatCode>
                <c:ptCount val="12"/>
                <c:pt idx="8" formatCode="0%">
                  <c:v>0.44545454545454544</c:v>
                </c:pt>
              </c:numCache>
            </c:numRef>
          </c:val>
        </c:ser>
        <c:ser>
          <c:idx val="1"/>
          <c:order val="1"/>
          <c:tx>
            <c:strRef>
              <c:f>'estructura medicion indicadores'!$C$20</c:f>
              <c:strCache>
                <c:ptCount val="1"/>
                <c:pt idx="0">
                  <c:v>Meta</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'estructura medicion indicadores'!$A$21:$A$32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'estructura medicion indicadores'!$C$21:$C$32</c:f>
              <c:numCache>
                <c:formatCode>_ * #,##0.0_ ;_ * \-#,##0.0_ ;_ * "-"??_ ;_ @_ </c:formatCode>
                <c:ptCount val="12"/>
                <c:pt idx="8" formatCode="0%">
                  <c:v>0.8</c:v>
                </c:pt>
              </c:numCache>
            </c:numRef>
          </c:val>
        </c:ser>
        <c:dLbls>
          <c:showLegendKey val="0"/>
          <c:showVal val="0"/>
          <c:showCatName val="0"/>
          <c:showSerName val="0"/>
          <c:showPercent val="0"/>
          <c:showBubbleSize val="0"/>
        </c:dLbls>
        <c:gapWidth val="150"/>
        <c:axId val="261427184"/>
        <c:axId val="261415216"/>
      </c:barChart>
      <c:catAx>
        <c:axId val="261427184"/>
        <c:scaling>
          <c:orientation val="minMax"/>
        </c:scaling>
        <c:delete val="0"/>
        <c:axPos val="b"/>
        <c:title>
          <c:tx>
            <c:rich>
              <a:bodyPr/>
              <a:lstStyle/>
              <a:p>
                <a:pPr>
                  <a:defRPr lang="es-ES"/>
                </a:pPr>
                <a:r>
                  <a:rPr lang="en-US"/>
                  <a:t>Mes</a:t>
                </a:r>
              </a:p>
            </c:rich>
          </c:tx>
          <c:layout>
            <c:manualLayout>
              <c:xMode val="edge"/>
              <c:yMode val="edge"/>
              <c:x val="0.50795454545454544"/>
              <c:y val="0.84802431610943019"/>
            </c:manualLayout>
          </c:layout>
          <c:overlay val="0"/>
        </c:title>
        <c:numFmt formatCode="General" sourceLinked="1"/>
        <c:majorTickMark val="out"/>
        <c:minorTickMark val="none"/>
        <c:tickLblPos val="nextTo"/>
        <c:txPr>
          <a:bodyPr rot="0" vert="horz"/>
          <a:lstStyle/>
          <a:p>
            <a:pPr>
              <a:defRPr lang="es-ES"/>
            </a:pPr>
            <a:endParaRPr lang="es-CO"/>
          </a:p>
        </c:txPr>
        <c:crossAx val="261415216"/>
        <c:crosses val="autoZero"/>
        <c:auto val="1"/>
        <c:lblAlgn val="ctr"/>
        <c:lblOffset val="100"/>
        <c:noMultiLvlLbl val="0"/>
      </c:catAx>
      <c:valAx>
        <c:axId val="261415216"/>
        <c:scaling>
          <c:orientation val="minMax"/>
        </c:scaling>
        <c:delete val="0"/>
        <c:axPos val="l"/>
        <c:title>
          <c:tx>
            <c:rich>
              <a:bodyPr/>
              <a:lstStyle/>
              <a:p>
                <a:pPr>
                  <a:defRPr lang="es-ES"/>
                </a:pPr>
                <a:r>
                  <a:rPr lang="en-US" b="0"/>
                  <a:t>Dias</a:t>
                </a:r>
              </a:p>
            </c:rich>
          </c:tx>
          <c:layout>
            <c:manualLayout>
              <c:xMode val="edge"/>
              <c:yMode val="edge"/>
              <c:x val="1.5786134416605778E-2"/>
              <c:y val="0.43465038427082925"/>
            </c:manualLayout>
          </c:layout>
          <c:overlay val="0"/>
        </c:title>
        <c:numFmt formatCode="0.0%" sourceLinked="0"/>
        <c:majorTickMark val="out"/>
        <c:minorTickMark val="none"/>
        <c:tickLblPos val="nextTo"/>
        <c:txPr>
          <a:bodyPr rot="0" vert="horz"/>
          <a:lstStyle/>
          <a:p>
            <a:pPr>
              <a:defRPr lang="es-ES"/>
            </a:pPr>
            <a:endParaRPr lang="es-CO"/>
          </a:p>
        </c:txPr>
        <c:crossAx val="261427184"/>
        <c:crosses val="autoZero"/>
        <c:crossBetween val="between"/>
      </c:valAx>
    </c:plotArea>
    <c:legend>
      <c:legendPos val="b"/>
      <c:layout>
        <c:manualLayout>
          <c:xMode val="edge"/>
          <c:yMode val="edge"/>
          <c:x val="0.42766799308023845"/>
          <c:y val="0.93009118541033431"/>
          <c:w val="0.10984280617315782"/>
          <c:h val="6.9908814589665649E-2"/>
        </c:manualLayout>
      </c:layout>
      <c:overlay val="0"/>
      <c:txPr>
        <a:bodyPr/>
        <a:lstStyle/>
        <a:p>
          <a:pPr>
            <a:defRPr lang="es-ES"/>
          </a:pPr>
          <a:endParaRPr lang="es-CO"/>
        </a:p>
      </c:txPr>
    </c:legend>
    <c:plotVisOnly val="1"/>
    <c:dispBlanksAs val="gap"/>
    <c:showDLblsOverMax val="0"/>
  </c:chart>
  <c:printSettings>
    <c:headerFooter alignWithMargins="0"/>
    <c:pageMargins b="1" l="0.75000000000000444" r="0.75000000000000444"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133350</xdr:colOff>
      <xdr:row>38</xdr:row>
      <xdr:rowOff>95250</xdr:rowOff>
    </xdr:from>
    <xdr:to>
      <xdr:col>8</xdr:col>
      <xdr:colOff>1809750</xdr:colOff>
      <xdr:row>47</xdr:row>
      <xdr:rowOff>228600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457201</xdr:colOff>
      <xdr:row>1</xdr:row>
      <xdr:rowOff>9525</xdr:rowOff>
    </xdr:from>
    <xdr:to>
      <xdr:col>2</xdr:col>
      <xdr:colOff>295275</xdr:colOff>
      <xdr:row>2</xdr:row>
      <xdr:rowOff>76200</xdr:rowOff>
    </xdr:to>
    <xdr:pic>
      <xdr:nvPicPr>
        <xdr:cNvPr id="2" name="Imagen 1" descr="http://fontur.com.co/aym_image/aym_logo/aym_logo_fontu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1" y="581025"/>
          <a:ext cx="990599"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costa/AppData/Local/Microsoft/Windows/INetCache/Content.Outlook/T1G9YDG1/Matriz%20de%20seguimiento%20Comite%20Fiduciario%20-%20Mode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s"/>
      <sheetName val="Convocatoria"/>
    </sheetNames>
    <sheetDataSet>
      <sheetData sheetId="0">
        <row r="101">
          <cell r="C101" t="str">
            <v>Delegado de supervisión</v>
          </cell>
        </row>
        <row r="102">
          <cell r="C102" t="str">
            <v>Radicado FONTUR</v>
          </cell>
        </row>
        <row r="103">
          <cell r="C103" t="str">
            <v>En formulación</v>
          </cell>
        </row>
        <row r="104">
          <cell r="C104" t="str">
            <v>En evaluación</v>
          </cell>
        </row>
        <row r="105">
          <cell r="C105" t="str">
            <v>Precontractual</v>
          </cell>
        </row>
        <row r="106">
          <cell r="C106" t="str">
            <v>En contratación</v>
          </cell>
        </row>
        <row r="107">
          <cell r="C107" t="str">
            <v>Contratado</v>
          </cell>
        </row>
        <row r="108">
          <cell r="C108" t="str">
            <v>En ejecución</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V17"/>
  <sheetViews>
    <sheetView showGridLines="0" zoomScale="90" zoomScaleNormal="90" workbookViewId="0"/>
  </sheetViews>
  <sheetFormatPr baseColWidth="10" defaultColWidth="36.5703125" defaultRowHeight="16.5" x14ac:dyDescent="0.3"/>
  <cols>
    <col min="1" max="1" width="9.42578125" style="1" customWidth="1"/>
    <col min="2" max="2" width="31.85546875" style="1" customWidth="1"/>
    <col min="3" max="3" width="35.140625" style="1" customWidth="1"/>
    <col min="4" max="16384" width="36.5703125" style="1"/>
  </cols>
  <sheetData>
    <row r="1" spans="2:22" ht="24" customHeight="1" x14ac:dyDescent="0.3"/>
    <row r="2" spans="2:22" s="2" customFormat="1" ht="24" customHeight="1" x14ac:dyDescent="0.3">
      <c r="B2" s="129" t="s">
        <v>58</v>
      </c>
      <c r="C2" s="129"/>
      <c r="D2" s="130"/>
      <c r="E2" s="131"/>
    </row>
    <row r="3" spans="2:22" s="4" customFormat="1" ht="18" x14ac:dyDescent="0.3">
      <c r="B3" s="3"/>
      <c r="C3" s="3"/>
      <c r="D3" s="3"/>
      <c r="E3" s="3"/>
    </row>
    <row r="4" spans="2:22" s="5" customFormat="1" ht="85.5" customHeight="1" x14ac:dyDescent="0.2">
      <c r="B4" s="126" t="s">
        <v>62</v>
      </c>
      <c r="C4" s="126"/>
      <c r="D4" s="127" t="s">
        <v>65</v>
      </c>
      <c r="E4" s="128"/>
    </row>
    <row r="5" spans="2:22" s="7" customFormat="1" ht="23.25" customHeight="1" x14ac:dyDescent="0.2">
      <c r="B5" s="6" t="s">
        <v>0</v>
      </c>
      <c r="C5" s="132" t="s">
        <v>80</v>
      </c>
      <c r="D5" s="133"/>
      <c r="E5" s="134"/>
    </row>
    <row r="6" spans="2:22" s="7" customFormat="1" ht="56.25" customHeight="1" x14ac:dyDescent="0.2">
      <c r="B6" s="6" t="s">
        <v>1</v>
      </c>
      <c r="C6" s="132" t="s">
        <v>81</v>
      </c>
      <c r="D6" s="133"/>
      <c r="E6" s="134"/>
    </row>
    <row r="7" spans="2:22" s="7" customFormat="1" ht="120" customHeight="1" x14ac:dyDescent="0.2">
      <c r="B7" s="6" t="s">
        <v>57</v>
      </c>
      <c r="C7" s="8" t="s">
        <v>79</v>
      </c>
      <c r="D7" s="6" t="s">
        <v>2</v>
      </c>
      <c r="E7" s="9" t="s">
        <v>49</v>
      </c>
    </row>
    <row r="8" spans="2:22" s="7" customFormat="1" ht="50.25" customHeight="1" x14ac:dyDescent="0.2">
      <c r="B8" s="6" t="s">
        <v>53</v>
      </c>
      <c r="C8" s="10" t="s">
        <v>78</v>
      </c>
      <c r="D8" s="6" t="s">
        <v>3</v>
      </c>
      <c r="E8" s="9" t="s">
        <v>67</v>
      </c>
    </row>
    <row r="9" spans="2:22" s="12" customFormat="1" ht="31.5" customHeight="1" x14ac:dyDescent="0.2">
      <c r="B9" s="11" t="s">
        <v>54</v>
      </c>
      <c r="C9" s="9" t="s">
        <v>66</v>
      </c>
      <c r="D9" s="11" t="s">
        <v>4</v>
      </c>
      <c r="E9" s="9" t="s">
        <v>10</v>
      </c>
      <c r="F9" s="7"/>
      <c r="G9" s="7"/>
      <c r="H9" s="7"/>
      <c r="I9" s="7"/>
      <c r="J9" s="7"/>
      <c r="K9" s="7"/>
      <c r="L9" s="7"/>
      <c r="M9" s="7"/>
      <c r="N9" s="7"/>
      <c r="O9" s="7"/>
      <c r="P9" s="7"/>
      <c r="Q9" s="7"/>
      <c r="R9" s="7"/>
      <c r="S9" s="7"/>
      <c r="T9" s="7"/>
      <c r="U9" s="7"/>
      <c r="V9" s="7"/>
    </row>
    <row r="10" spans="2:22" s="12" customFormat="1" ht="35.25" customHeight="1" x14ac:dyDescent="0.2">
      <c r="B10" s="11" t="s">
        <v>5</v>
      </c>
      <c r="C10" s="76">
        <v>0.8</v>
      </c>
      <c r="D10" s="11" t="s">
        <v>6</v>
      </c>
      <c r="E10" s="9" t="s">
        <v>59</v>
      </c>
      <c r="F10" s="7"/>
      <c r="G10" s="7"/>
      <c r="H10" s="7"/>
      <c r="I10" s="7"/>
      <c r="J10" s="7"/>
      <c r="K10" s="7"/>
      <c r="L10" s="7"/>
      <c r="M10" s="7"/>
      <c r="N10" s="7"/>
      <c r="O10" s="7"/>
      <c r="P10" s="7"/>
      <c r="Q10" s="7"/>
      <c r="R10" s="7"/>
      <c r="S10" s="7"/>
      <c r="T10" s="7"/>
      <c r="U10" s="7"/>
      <c r="V10" s="7"/>
    </row>
    <row r="11" spans="2:22" s="12" customFormat="1" ht="45" customHeight="1" x14ac:dyDescent="0.2">
      <c r="B11" s="11" t="s">
        <v>55</v>
      </c>
      <c r="C11" s="9" t="s">
        <v>68</v>
      </c>
      <c r="D11" s="11" t="s">
        <v>51</v>
      </c>
      <c r="E11" s="9" t="s">
        <v>60</v>
      </c>
      <c r="F11" s="7"/>
      <c r="G11" s="7"/>
      <c r="H11" s="7"/>
      <c r="I11" s="7"/>
      <c r="J11" s="7"/>
      <c r="K11" s="7"/>
      <c r="L11" s="7"/>
      <c r="M11" s="7"/>
      <c r="N11" s="7"/>
      <c r="O11" s="7"/>
      <c r="P11" s="7"/>
      <c r="Q11" s="7"/>
      <c r="R11" s="7"/>
      <c r="S11" s="7"/>
      <c r="T11" s="7"/>
      <c r="U11" s="7"/>
      <c r="V11" s="7"/>
    </row>
    <row r="12" spans="2:22" s="12" customFormat="1" ht="18.75" customHeight="1" x14ac:dyDescent="0.2">
      <c r="B12" s="135" t="s">
        <v>7</v>
      </c>
      <c r="C12" s="136"/>
      <c r="D12" s="136"/>
      <c r="E12" s="137"/>
      <c r="F12" s="7"/>
      <c r="G12" s="7"/>
      <c r="H12" s="7"/>
      <c r="I12" s="7"/>
      <c r="J12" s="7"/>
      <c r="K12" s="7"/>
      <c r="L12" s="7"/>
      <c r="M12" s="7"/>
      <c r="N12" s="7"/>
      <c r="O12" s="7"/>
      <c r="P12" s="7"/>
      <c r="Q12" s="7"/>
      <c r="R12" s="7"/>
      <c r="S12" s="7"/>
      <c r="T12" s="7"/>
      <c r="U12" s="7"/>
      <c r="V12" s="7"/>
    </row>
    <row r="13" spans="2:22" s="12" customFormat="1" ht="25.5" customHeight="1" x14ac:dyDescent="0.2">
      <c r="B13" s="11" t="s">
        <v>52</v>
      </c>
      <c r="C13" s="138" t="s">
        <v>63</v>
      </c>
      <c r="D13" s="138"/>
      <c r="E13" s="138"/>
      <c r="F13" s="7"/>
      <c r="G13" s="7"/>
      <c r="H13" s="7"/>
      <c r="I13" s="7"/>
      <c r="J13" s="7"/>
      <c r="K13" s="7"/>
      <c r="L13" s="7"/>
      <c r="M13" s="7"/>
      <c r="N13" s="7"/>
      <c r="O13" s="7"/>
      <c r="P13" s="7"/>
      <c r="Q13" s="7"/>
      <c r="R13" s="7"/>
      <c r="S13" s="7"/>
      <c r="T13" s="7"/>
      <c r="U13" s="7"/>
      <c r="V13" s="7"/>
    </row>
    <row r="14" spans="2:22" s="12" customFormat="1" ht="37.5" customHeight="1" x14ac:dyDescent="0.2">
      <c r="B14" s="11" t="s">
        <v>56</v>
      </c>
      <c r="C14" s="138" t="s">
        <v>61</v>
      </c>
      <c r="D14" s="138"/>
      <c r="E14" s="138"/>
      <c r="F14" s="7"/>
      <c r="G14" s="7"/>
      <c r="H14" s="7"/>
      <c r="I14" s="7"/>
      <c r="J14" s="7"/>
      <c r="K14" s="7"/>
      <c r="L14" s="7"/>
      <c r="M14" s="7"/>
      <c r="N14" s="7"/>
      <c r="O14" s="7"/>
      <c r="P14" s="7"/>
      <c r="Q14" s="7"/>
      <c r="R14" s="7"/>
      <c r="S14" s="7"/>
      <c r="T14" s="7"/>
      <c r="U14" s="7"/>
      <c r="V14" s="7"/>
    </row>
    <row r="15" spans="2:22" s="12" customFormat="1" ht="45" customHeight="1" x14ac:dyDescent="0.2">
      <c r="B15" s="11" t="s">
        <v>8</v>
      </c>
      <c r="C15" s="125" t="s">
        <v>73</v>
      </c>
      <c r="D15" s="125"/>
      <c r="E15" s="125"/>
      <c r="F15" s="7"/>
      <c r="G15" s="7"/>
      <c r="H15" s="7"/>
      <c r="I15" s="7"/>
      <c r="J15" s="7"/>
      <c r="K15" s="7"/>
      <c r="L15" s="7"/>
      <c r="M15" s="7"/>
      <c r="N15" s="7"/>
      <c r="O15" s="7"/>
      <c r="P15" s="7"/>
      <c r="Q15" s="7"/>
      <c r="R15" s="7"/>
      <c r="S15" s="7"/>
      <c r="T15" s="7"/>
      <c r="U15" s="7"/>
      <c r="V15" s="7"/>
    </row>
    <row r="16" spans="2:22" x14ac:dyDescent="0.3">
      <c r="F16" s="7"/>
      <c r="G16" s="7"/>
      <c r="H16" s="7"/>
      <c r="I16" s="7"/>
      <c r="J16" s="7"/>
      <c r="K16" s="7"/>
      <c r="L16" s="7"/>
      <c r="M16" s="7"/>
      <c r="N16" s="7"/>
      <c r="O16" s="7"/>
      <c r="P16" s="7"/>
      <c r="Q16" s="7"/>
      <c r="R16" s="7"/>
      <c r="S16" s="7"/>
      <c r="T16" s="7"/>
      <c r="U16" s="7"/>
      <c r="V16" s="7"/>
    </row>
    <row r="17" spans="6:22" x14ac:dyDescent="0.3">
      <c r="F17" s="7"/>
      <c r="G17" s="7"/>
      <c r="H17" s="7"/>
      <c r="I17" s="7"/>
      <c r="J17" s="7"/>
      <c r="K17" s="7"/>
      <c r="L17" s="7"/>
      <c r="M17" s="7"/>
      <c r="N17" s="7"/>
      <c r="O17" s="7"/>
      <c r="P17" s="7"/>
      <c r="Q17" s="7"/>
      <c r="R17" s="7"/>
      <c r="S17" s="7"/>
      <c r="T17" s="7"/>
      <c r="U17" s="7"/>
      <c r="V17" s="7"/>
    </row>
  </sheetData>
  <mergeCells count="9">
    <mergeCell ref="C15:E15"/>
    <mergeCell ref="B4:C4"/>
    <mergeCell ref="D4:E4"/>
    <mergeCell ref="B2:E2"/>
    <mergeCell ref="C5:E5"/>
    <mergeCell ref="C6:E6"/>
    <mergeCell ref="B12:E12"/>
    <mergeCell ref="C13:E13"/>
    <mergeCell ref="C14:E14"/>
  </mergeCells>
  <printOptions horizontalCentered="1"/>
  <pageMargins left="0.78740157480314965" right="0.78740157480314965" top="1.1811023622047245" bottom="0.78740157480314965" header="0.31496062992125984" footer="0.31496062992125984"/>
  <pageSetup scale="80" fitToHeight="0" orientation="landscape" r:id="rId1"/>
  <headerFooter scaleWithDoc="0">
    <oddHeader>&amp;L&amp;G</oddHeader>
    <oddFooter>&amp;L&amp;"Futura Std Book,Normal"&amp;8Código: I-DCAR-02&amp;C&amp;"Futura Std Book,Normal"&amp;8Versión 00
COPIA CONTROLADA&amp;R&amp;"Futura Std Book,Normal"&amp;8Página &amp;P de &amp;N</oddFooter>
  </headerFooter>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0"/>
  <sheetViews>
    <sheetView showGridLines="0" tabSelected="1" topLeftCell="B26" zoomScaleNormal="100" zoomScaleSheetLayoutView="90" zoomScalePageLayoutView="85" workbookViewId="0">
      <selection activeCell="H10" sqref="H10"/>
    </sheetView>
  </sheetViews>
  <sheetFormatPr baseColWidth="10" defaultRowHeight="19.5" x14ac:dyDescent="0.35"/>
  <cols>
    <col min="1" max="3" width="20.7109375" style="28" customWidth="1"/>
    <col min="4" max="4" width="20.7109375" style="28" hidden="1" customWidth="1"/>
    <col min="5" max="8" width="20.7109375" style="28" customWidth="1"/>
    <col min="9" max="9" width="31.28515625" style="28" customWidth="1"/>
    <col min="10" max="10" width="11.42578125" style="27"/>
    <col min="11" max="11" width="30.85546875" style="35" hidden="1" customWidth="1"/>
    <col min="12" max="12" width="0" style="28" hidden="1" customWidth="1"/>
    <col min="13" max="16384" width="11.42578125" style="28"/>
  </cols>
  <sheetData>
    <row r="1" spans="1:12" s="16" customFormat="1" x14ac:dyDescent="0.35">
      <c r="A1" s="139" t="s">
        <v>11</v>
      </c>
      <c r="B1" s="139"/>
      <c r="C1" s="139"/>
      <c r="D1" s="139"/>
      <c r="E1" s="139"/>
      <c r="F1" s="139"/>
      <c r="G1" s="139"/>
      <c r="H1" s="139"/>
      <c r="I1" s="139"/>
      <c r="J1" s="13"/>
      <c r="K1" s="14" t="s">
        <v>50</v>
      </c>
      <c r="L1" s="15"/>
    </row>
    <row r="2" spans="1:12" s="16" customFormat="1" ht="30.75" hidden="1" x14ac:dyDescent="0.55000000000000004">
      <c r="A2" s="140"/>
      <c r="B2" s="140"/>
      <c r="C2" s="140"/>
      <c r="D2" s="140"/>
      <c r="E2" s="140"/>
      <c r="F2" s="140"/>
      <c r="G2" s="140"/>
      <c r="H2" s="140"/>
      <c r="I2" s="140"/>
      <c r="J2" s="13"/>
      <c r="K2" s="15" t="s">
        <v>48</v>
      </c>
      <c r="L2" s="15"/>
    </row>
    <row r="3" spans="1:12" s="16" customFormat="1" ht="30.75" hidden="1" x14ac:dyDescent="0.55000000000000004">
      <c r="A3" s="140"/>
      <c r="B3" s="140"/>
      <c r="C3" s="140"/>
      <c r="D3" s="140"/>
      <c r="E3" s="140"/>
      <c r="F3" s="140"/>
      <c r="G3" s="140"/>
      <c r="H3" s="140"/>
      <c r="I3" s="140"/>
      <c r="J3" s="13"/>
      <c r="K3" s="15" t="s">
        <v>47</v>
      </c>
      <c r="L3" s="15"/>
    </row>
    <row r="4" spans="1:12" s="16" customFormat="1" ht="30.75" hidden="1" x14ac:dyDescent="0.55000000000000004">
      <c r="A4" s="140"/>
      <c r="B4" s="140"/>
      <c r="C4" s="140"/>
      <c r="D4" s="140"/>
      <c r="E4" s="140"/>
      <c r="F4" s="140"/>
      <c r="G4" s="140"/>
      <c r="H4" s="140"/>
      <c r="I4" s="140"/>
      <c r="J4" s="13"/>
      <c r="K4" s="15" t="s">
        <v>46</v>
      </c>
      <c r="L4" s="15"/>
    </row>
    <row r="5" spans="1:12" s="16" customFormat="1" x14ac:dyDescent="0.35">
      <c r="A5" s="17"/>
      <c r="B5" s="18"/>
      <c r="C5" s="18"/>
      <c r="D5" s="18"/>
      <c r="E5" s="18"/>
      <c r="F5" s="18"/>
      <c r="G5" s="18"/>
      <c r="H5" s="18"/>
      <c r="I5" s="18"/>
      <c r="J5" s="13"/>
      <c r="K5" s="15" t="s">
        <v>38</v>
      </c>
    </row>
    <row r="6" spans="1:12" s="22" customFormat="1" ht="31.5" customHeight="1" x14ac:dyDescent="0.3">
      <c r="A6" s="69" t="s">
        <v>9</v>
      </c>
      <c r="B6" s="141" t="s">
        <v>64</v>
      </c>
      <c r="C6" s="141"/>
      <c r="D6" s="70"/>
      <c r="E6" s="142" t="s">
        <v>12</v>
      </c>
      <c r="F6" s="142"/>
      <c r="G6" s="142"/>
      <c r="H6" s="73" t="s">
        <v>13</v>
      </c>
      <c r="I6" s="19" t="s">
        <v>437</v>
      </c>
      <c r="J6" s="20"/>
      <c r="K6" s="21" t="s">
        <v>45</v>
      </c>
    </row>
    <row r="7" spans="1:12" s="24" customFormat="1" ht="31.5" customHeight="1" x14ac:dyDescent="0.3">
      <c r="A7" s="143" t="s">
        <v>14</v>
      </c>
      <c r="B7" s="144"/>
      <c r="C7" s="145"/>
      <c r="D7" s="71"/>
      <c r="E7" s="142" t="s">
        <v>15</v>
      </c>
      <c r="F7" s="142"/>
      <c r="G7" s="71" t="s">
        <v>16</v>
      </c>
      <c r="H7" s="71" t="s">
        <v>17</v>
      </c>
      <c r="I7" s="72" t="s">
        <v>18</v>
      </c>
      <c r="J7" s="23"/>
      <c r="K7" s="23"/>
    </row>
    <row r="8" spans="1:12" s="24" customFormat="1" ht="20.100000000000001" customHeight="1" x14ac:dyDescent="0.3">
      <c r="A8" s="146" t="s">
        <v>80</v>
      </c>
      <c r="B8" s="147"/>
      <c r="C8" s="148"/>
      <c r="D8" s="25"/>
      <c r="E8" s="146" t="str">
        <f>+'estruct ficha tecn indicadores'!C7</f>
        <v>Número de proyectos aprobados por el Comité Directivo de Fontur (asesorados y acompañamientoDCYAR)/Número de proyectos radicados en Fontur (asesoradosyacompañamientoDCYAR)*100</v>
      </c>
      <c r="F8" s="147"/>
      <c r="G8" s="152">
        <v>0.8</v>
      </c>
      <c r="H8" s="174">
        <f>+B29</f>
        <v>0.44545454545454544</v>
      </c>
      <c r="I8" s="158" t="s">
        <v>66</v>
      </c>
      <c r="J8" s="23"/>
      <c r="K8" s="21"/>
    </row>
    <row r="9" spans="1:12" ht="79.5" customHeight="1" x14ac:dyDescent="0.35">
      <c r="A9" s="149"/>
      <c r="B9" s="150"/>
      <c r="C9" s="151"/>
      <c r="D9" s="26"/>
      <c r="E9" s="149"/>
      <c r="F9" s="150"/>
      <c r="G9" s="153"/>
      <c r="H9" s="174"/>
      <c r="I9" s="159"/>
      <c r="K9" s="15"/>
      <c r="L9" s="13"/>
    </row>
    <row r="10" spans="1:12" x14ac:dyDescent="0.35">
      <c r="A10" s="29"/>
      <c r="B10" s="30"/>
      <c r="C10" s="30"/>
      <c r="D10" s="30"/>
      <c r="E10" s="30"/>
      <c r="F10" s="30"/>
      <c r="G10" s="30"/>
      <c r="H10" s="30"/>
      <c r="I10" s="31"/>
      <c r="K10" s="14"/>
      <c r="L10" s="13"/>
    </row>
    <row r="11" spans="1:12" hidden="1" x14ac:dyDescent="0.35">
      <c r="A11" s="32"/>
      <c r="B11" s="33"/>
      <c r="C11" s="33"/>
      <c r="D11" s="33"/>
      <c r="E11" s="33"/>
      <c r="F11" s="33"/>
      <c r="G11" s="33"/>
      <c r="H11" s="33"/>
      <c r="I11" s="34"/>
      <c r="K11" s="14"/>
      <c r="L11" s="13"/>
    </row>
    <row r="12" spans="1:12" hidden="1" x14ac:dyDescent="0.35">
      <c r="A12" s="32"/>
      <c r="B12" s="33"/>
      <c r="C12" s="33"/>
      <c r="D12" s="33"/>
      <c r="E12" s="33"/>
      <c r="F12" s="33"/>
      <c r="G12" s="33"/>
      <c r="H12" s="33"/>
      <c r="I12" s="34"/>
      <c r="K12" s="14"/>
      <c r="L12" s="13"/>
    </row>
    <row r="13" spans="1:12" hidden="1" x14ac:dyDescent="0.35">
      <c r="A13" s="32"/>
      <c r="B13" s="33"/>
      <c r="C13" s="33"/>
      <c r="D13" s="33"/>
      <c r="E13" s="33"/>
      <c r="F13" s="33"/>
      <c r="G13" s="33"/>
      <c r="H13" s="33"/>
      <c r="I13" s="34"/>
      <c r="K13" s="14"/>
      <c r="L13" s="13"/>
    </row>
    <row r="14" spans="1:12" hidden="1" x14ac:dyDescent="0.35">
      <c r="A14" s="32"/>
      <c r="B14" s="33"/>
      <c r="C14" s="33"/>
      <c r="D14" s="33"/>
      <c r="E14" s="33"/>
      <c r="F14" s="33"/>
      <c r="G14" s="33"/>
      <c r="H14" s="33"/>
      <c r="I14" s="34"/>
    </row>
    <row r="15" spans="1:12" hidden="1" x14ac:dyDescent="0.35">
      <c r="A15" s="160" t="s">
        <v>19</v>
      </c>
      <c r="B15" s="161"/>
      <c r="C15" s="36" t="s">
        <v>20</v>
      </c>
      <c r="D15" s="37"/>
      <c r="E15" s="38" t="s">
        <v>21</v>
      </c>
      <c r="F15" s="33"/>
      <c r="G15" s="33"/>
      <c r="H15" s="33"/>
      <c r="I15" s="34"/>
    </row>
    <row r="16" spans="1:12" hidden="1" x14ac:dyDescent="0.35">
      <c r="A16" s="39"/>
      <c r="B16" s="40"/>
      <c r="C16" s="37"/>
      <c r="D16" s="37"/>
      <c r="E16" s="38"/>
      <c r="F16" s="33"/>
      <c r="G16" s="33"/>
      <c r="H16" s="33"/>
      <c r="I16" s="34"/>
    </row>
    <row r="17" spans="1:11" x14ac:dyDescent="0.35">
      <c r="A17" s="39"/>
      <c r="B17" s="40"/>
      <c r="C17" s="37"/>
      <c r="D17" s="37"/>
      <c r="E17" s="38"/>
      <c r="F17" s="33"/>
      <c r="G17" s="33"/>
      <c r="H17" s="33"/>
      <c r="I17" s="34"/>
    </row>
    <row r="18" spans="1:11" x14ac:dyDescent="0.35">
      <c r="A18" s="39"/>
      <c r="B18" s="40"/>
      <c r="C18" s="37"/>
      <c r="D18" s="37"/>
      <c r="E18" s="38"/>
      <c r="F18" s="33"/>
      <c r="G18" s="33"/>
      <c r="H18" s="33"/>
      <c r="I18" s="34"/>
    </row>
    <row r="19" spans="1:11" x14ac:dyDescent="0.35">
      <c r="A19" s="32"/>
      <c r="B19" s="33"/>
      <c r="C19" s="33"/>
      <c r="D19" s="33"/>
      <c r="E19" s="33"/>
      <c r="F19" s="33"/>
      <c r="G19" s="33"/>
      <c r="H19" s="33"/>
      <c r="I19" s="34"/>
    </row>
    <row r="20" spans="1:11" x14ac:dyDescent="0.35">
      <c r="A20" s="41" t="s">
        <v>22</v>
      </c>
      <c r="B20" s="42" t="s">
        <v>23</v>
      </c>
      <c r="C20" s="43" t="s">
        <v>16</v>
      </c>
      <c r="D20" s="44"/>
      <c r="E20" s="44"/>
      <c r="F20" s="44"/>
      <c r="G20" s="33"/>
      <c r="H20" s="33"/>
      <c r="I20" s="34"/>
    </row>
    <row r="21" spans="1:11" x14ac:dyDescent="0.35">
      <c r="A21" s="45" t="s">
        <v>24</v>
      </c>
      <c r="B21" s="74"/>
      <c r="C21" s="75"/>
      <c r="D21" s="46" t="e">
        <f>+B21/C21</f>
        <v>#DIV/0!</v>
      </c>
      <c r="E21" s="47" t="str">
        <f>+IF(C21=0,$K$6,IF(D21=0,$K$5,IF($C$15="mayor que la meta",(IF(D21&lt;1,$K$4,(IF(AND(D21&gt;=1,D21&lt;1.03),$K$3,(IF(AND(D21&gt;=1.03,D21&lt;1.07),$K$2,$K$1)))))),IF($C$15="menor que la meta",(IF(D21&lt;=0.93,$K$1,(IF(AND(D21&gt;0.93,D21&lt;=0.97),$K$2,(IF(AND(D21&gt;0.97,D21&lt;=1),$K$3,$K$4))))))))))</f>
        <v>La meta es 0, especifique en el ANALISIS DE DATOS el resultado de la medición con respecto a la meta programada</v>
      </c>
      <c r="F21" s="48"/>
      <c r="G21" s="48"/>
      <c r="H21" s="49"/>
      <c r="I21" s="50"/>
      <c r="J21" s="51"/>
      <c r="K21" s="52" t="e">
        <f>+B21/C21</f>
        <v>#DIV/0!</v>
      </c>
    </row>
    <row r="22" spans="1:11" x14ac:dyDescent="0.35">
      <c r="A22" s="45" t="s">
        <v>25</v>
      </c>
      <c r="B22" s="74"/>
      <c r="C22" s="75"/>
      <c r="D22" s="53" t="e">
        <f>+B22/C22</f>
        <v>#DIV/0!</v>
      </c>
      <c r="E22" s="47" t="str">
        <f t="shared" ref="E22:E32" si="0">+IF(C22=0,$K$6,IF(D22=0,$K$5,IF($C$15="mayor que la meta",(IF(D22&lt;1,$K$4,(IF(AND(D22&gt;=1,D22&lt;1.03),$K$3,(IF(AND(D22&gt;=1.03,D22&lt;1.07),$K$2,$K$1)))))),IF($C$15="menor que la meta",(IF(D22&lt;=0.93,$K$1,(IF(AND(D22&gt;0.93,D22&lt;=0.97),$K$2,(IF(AND(D22&gt;0.97,D22&lt;=1),$K$3,$K$4))))))))))</f>
        <v>La meta es 0, especifique en el ANALISIS DE DATOS el resultado de la medición con respecto a la meta programada</v>
      </c>
      <c r="F22" s="49"/>
      <c r="G22" s="49"/>
      <c r="H22" s="49"/>
      <c r="I22" s="50"/>
      <c r="J22" s="51"/>
      <c r="K22" s="52" t="e">
        <f t="shared" ref="K22:K32" si="1">+B22/C22</f>
        <v>#DIV/0!</v>
      </c>
    </row>
    <row r="23" spans="1:11" x14ac:dyDescent="0.35">
      <c r="A23" s="45" t="s">
        <v>26</v>
      </c>
      <c r="B23" s="74"/>
      <c r="C23" s="75"/>
      <c r="D23" s="53" t="e">
        <f t="shared" ref="D23:D32" si="2">+B23/C23</f>
        <v>#DIV/0!</v>
      </c>
      <c r="E23" s="47" t="str">
        <f t="shared" si="0"/>
        <v>La meta es 0, especifique en el ANALISIS DE DATOS el resultado de la medición con respecto a la meta programada</v>
      </c>
      <c r="F23" s="49"/>
      <c r="G23" s="49"/>
      <c r="H23" s="49"/>
      <c r="I23" s="50"/>
      <c r="J23" s="51"/>
      <c r="K23" s="52" t="e">
        <f t="shared" si="1"/>
        <v>#DIV/0!</v>
      </c>
    </row>
    <row r="24" spans="1:11" x14ac:dyDescent="0.35">
      <c r="A24" s="45" t="s">
        <v>27</v>
      </c>
      <c r="B24" s="74"/>
      <c r="C24" s="75"/>
      <c r="D24" s="53" t="e">
        <f t="shared" si="2"/>
        <v>#DIV/0!</v>
      </c>
      <c r="E24" s="47" t="str">
        <f t="shared" si="0"/>
        <v>La meta es 0, especifique en el ANALISIS DE DATOS el resultado de la medición con respecto a la meta programada</v>
      </c>
      <c r="F24" s="49"/>
      <c r="G24" s="49"/>
      <c r="H24" s="49"/>
      <c r="I24" s="50"/>
      <c r="J24" s="51"/>
      <c r="K24" s="52" t="e">
        <f t="shared" si="1"/>
        <v>#DIV/0!</v>
      </c>
    </row>
    <row r="25" spans="1:11" x14ac:dyDescent="0.35">
      <c r="A25" s="45" t="s">
        <v>28</v>
      </c>
      <c r="B25" s="74"/>
      <c r="C25" s="75"/>
      <c r="D25" s="53" t="e">
        <f t="shared" si="2"/>
        <v>#DIV/0!</v>
      </c>
      <c r="E25" s="47" t="str">
        <f t="shared" si="0"/>
        <v>La meta es 0, especifique en el ANALISIS DE DATOS el resultado de la medición con respecto a la meta programada</v>
      </c>
      <c r="F25" s="49"/>
      <c r="G25" s="49"/>
      <c r="H25" s="49"/>
      <c r="I25" s="50"/>
      <c r="J25" s="51"/>
      <c r="K25" s="52" t="e">
        <f t="shared" si="1"/>
        <v>#DIV/0!</v>
      </c>
    </row>
    <row r="26" spans="1:11" x14ac:dyDescent="0.35">
      <c r="A26" s="45" t="s">
        <v>29</v>
      </c>
      <c r="B26" s="123"/>
      <c r="C26" s="124"/>
      <c r="D26" s="53" t="e">
        <f t="shared" si="2"/>
        <v>#DIV/0!</v>
      </c>
      <c r="E26" s="47" t="str">
        <f t="shared" si="0"/>
        <v>La meta es 0, especifique en el ANALISIS DE DATOS el resultado de la medición con respecto a la meta programada</v>
      </c>
      <c r="F26" s="49"/>
      <c r="G26" s="49"/>
      <c r="H26" s="49"/>
      <c r="I26" s="50"/>
      <c r="J26" s="51"/>
      <c r="K26" s="52" t="e">
        <f t="shared" si="1"/>
        <v>#DIV/0!</v>
      </c>
    </row>
    <row r="27" spans="1:11" x14ac:dyDescent="0.35">
      <c r="A27" s="45" t="s">
        <v>30</v>
      </c>
      <c r="B27" s="74"/>
      <c r="C27" s="75"/>
      <c r="D27" s="53" t="e">
        <f t="shared" si="2"/>
        <v>#DIV/0!</v>
      </c>
      <c r="E27" s="47" t="str">
        <f t="shared" si="0"/>
        <v>La meta es 0, especifique en el ANALISIS DE DATOS el resultado de la medición con respecto a la meta programada</v>
      </c>
      <c r="F27" s="49"/>
      <c r="G27" s="49"/>
      <c r="H27" s="49"/>
      <c r="I27" s="50"/>
      <c r="J27" s="51"/>
      <c r="K27" s="52" t="e">
        <f t="shared" si="1"/>
        <v>#DIV/0!</v>
      </c>
    </row>
    <row r="28" spans="1:11" x14ac:dyDescent="0.35">
      <c r="A28" s="45" t="s">
        <v>31</v>
      </c>
      <c r="B28" s="74"/>
      <c r="C28" s="75"/>
      <c r="D28" s="53" t="e">
        <f t="shared" si="2"/>
        <v>#DIV/0!</v>
      </c>
      <c r="E28" s="47" t="str">
        <f t="shared" si="0"/>
        <v>La meta es 0, especifique en el ANALISIS DE DATOS el resultado de la medición con respecto a la meta programada</v>
      </c>
      <c r="F28" s="49"/>
      <c r="G28" s="49"/>
      <c r="H28" s="49"/>
      <c r="I28" s="50"/>
      <c r="J28" s="51"/>
      <c r="K28" s="52" t="e">
        <f t="shared" si="1"/>
        <v>#DIV/0!</v>
      </c>
    </row>
    <row r="29" spans="1:11" x14ac:dyDescent="0.35">
      <c r="A29" s="45" t="s">
        <v>32</v>
      </c>
      <c r="B29" s="123">
        <f>49/110</f>
        <v>0.44545454545454544</v>
      </c>
      <c r="C29" s="124">
        <v>0.8</v>
      </c>
      <c r="D29" s="53">
        <f t="shared" si="2"/>
        <v>0.55681818181818177</v>
      </c>
      <c r="E29" s="47" t="str">
        <f t="shared" si="0"/>
        <v>Advertencia: No se cumplió la meta esperada para el periodo.</v>
      </c>
      <c r="F29" s="49"/>
      <c r="G29" s="49"/>
      <c r="H29" s="49"/>
      <c r="I29" s="50"/>
      <c r="J29" s="51"/>
      <c r="K29" s="52">
        <f t="shared" si="1"/>
        <v>0.55681818181818177</v>
      </c>
    </row>
    <row r="30" spans="1:11" x14ac:dyDescent="0.35">
      <c r="A30" s="45" t="s">
        <v>33</v>
      </c>
      <c r="B30" s="74"/>
      <c r="C30" s="75"/>
      <c r="D30" s="53" t="e">
        <f t="shared" si="2"/>
        <v>#DIV/0!</v>
      </c>
      <c r="E30" s="47" t="str">
        <f t="shared" si="0"/>
        <v>La meta es 0, especifique en el ANALISIS DE DATOS el resultado de la medición con respecto a la meta programada</v>
      </c>
      <c r="F30" s="49"/>
      <c r="G30" s="49"/>
      <c r="H30" s="49"/>
      <c r="I30" s="50"/>
      <c r="J30" s="51"/>
      <c r="K30" s="52" t="e">
        <f t="shared" si="1"/>
        <v>#DIV/0!</v>
      </c>
    </row>
    <row r="31" spans="1:11" x14ac:dyDescent="0.35">
      <c r="A31" s="45" t="s">
        <v>34</v>
      </c>
      <c r="B31" s="74"/>
      <c r="C31" s="75"/>
      <c r="D31" s="53" t="e">
        <f t="shared" si="2"/>
        <v>#DIV/0!</v>
      </c>
      <c r="E31" s="47" t="str">
        <f t="shared" si="0"/>
        <v>La meta es 0, especifique en el ANALISIS DE DATOS el resultado de la medición con respecto a la meta programada</v>
      </c>
      <c r="F31" s="49"/>
      <c r="G31" s="49"/>
      <c r="H31" s="49"/>
      <c r="I31" s="50"/>
      <c r="J31" s="51"/>
      <c r="K31" s="52" t="e">
        <f t="shared" si="1"/>
        <v>#DIV/0!</v>
      </c>
    </row>
    <row r="32" spans="1:11" x14ac:dyDescent="0.35">
      <c r="A32" s="54" t="s">
        <v>35</v>
      </c>
      <c r="B32" s="74"/>
      <c r="C32" s="75"/>
      <c r="D32" s="53" t="e">
        <f t="shared" si="2"/>
        <v>#DIV/0!</v>
      </c>
      <c r="E32" s="47" t="str">
        <f t="shared" si="0"/>
        <v>La meta es 0, especifique en el ANALISIS DE DATOS el resultado de la medición con respecto a la meta programada</v>
      </c>
      <c r="F32" s="49"/>
      <c r="G32" s="49"/>
      <c r="H32" s="49"/>
      <c r="I32" s="50"/>
      <c r="J32" s="51"/>
      <c r="K32" s="52" t="e">
        <f t="shared" si="1"/>
        <v>#DIV/0!</v>
      </c>
    </row>
    <row r="33" spans="1:11" x14ac:dyDescent="0.35">
      <c r="A33" s="55"/>
      <c r="B33" s="56"/>
      <c r="C33" s="56"/>
      <c r="D33" s="57"/>
      <c r="E33" s="58"/>
      <c r="F33" s="49"/>
      <c r="G33" s="49"/>
      <c r="H33" s="49"/>
      <c r="I33" s="50"/>
      <c r="J33" s="51"/>
      <c r="K33" s="52"/>
    </row>
    <row r="34" spans="1:11" x14ac:dyDescent="0.35">
      <c r="A34" s="55"/>
      <c r="B34" s="56"/>
      <c r="C34" s="56"/>
      <c r="D34" s="57"/>
      <c r="E34" s="58"/>
      <c r="F34" s="49"/>
      <c r="G34" s="49"/>
      <c r="H34" s="49"/>
      <c r="I34" s="50"/>
      <c r="J34" s="51"/>
      <c r="K34" s="52"/>
    </row>
    <row r="35" spans="1:11" x14ac:dyDescent="0.35">
      <c r="A35" s="55"/>
      <c r="B35" s="56"/>
      <c r="C35" s="56"/>
      <c r="D35" s="57"/>
      <c r="E35" s="58"/>
      <c r="F35" s="49"/>
      <c r="G35" s="49"/>
      <c r="H35" s="49"/>
      <c r="I35" s="50"/>
      <c r="J35" s="51"/>
      <c r="K35" s="52"/>
    </row>
    <row r="36" spans="1:11" x14ac:dyDescent="0.35">
      <c r="A36" s="55"/>
      <c r="B36" s="56"/>
      <c r="C36" s="56"/>
      <c r="D36" s="57"/>
      <c r="E36" s="58"/>
      <c r="F36" s="49"/>
      <c r="G36" s="49"/>
      <c r="H36" s="49"/>
      <c r="I36" s="50"/>
      <c r="J36" s="51"/>
      <c r="K36" s="52"/>
    </row>
    <row r="37" spans="1:11" x14ac:dyDescent="0.35">
      <c r="A37" s="55"/>
      <c r="B37" s="56"/>
      <c r="C37" s="56"/>
      <c r="D37" s="57"/>
      <c r="E37" s="58"/>
      <c r="F37" s="49"/>
      <c r="G37" s="49"/>
      <c r="H37" s="49"/>
      <c r="I37" s="50"/>
      <c r="J37" s="51"/>
      <c r="K37" s="52"/>
    </row>
    <row r="38" spans="1:11" x14ac:dyDescent="0.35">
      <c r="A38" s="55"/>
      <c r="B38" s="56"/>
      <c r="C38" s="56"/>
      <c r="D38" s="57"/>
      <c r="E38" s="58"/>
      <c r="F38" s="49"/>
      <c r="G38" s="49"/>
      <c r="H38" s="49"/>
      <c r="I38" s="50"/>
      <c r="J38" s="51"/>
      <c r="K38" s="52"/>
    </row>
    <row r="39" spans="1:11" ht="26.25" customHeight="1" x14ac:dyDescent="0.35">
      <c r="A39" s="59"/>
      <c r="B39" s="37"/>
      <c r="C39" s="37"/>
      <c r="D39" s="37"/>
      <c r="E39" s="37"/>
      <c r="F39" s="37"/>
      <c r="G39" s="33"/>
      <c r="H39" s="33"/>
      <c r="I39" s="34"/>
    </row>
    <row r="40" spans="1:11" ht="26.25" customHeight="1" x14ac:dyDescent="0.35">
      <c r="A40" s="59"/>
      <c r="B40" s="37"/>
      <c r="C40" s="37"/>
      <c r="D40" s="37"/>
      <c r="E40" s="37"/>
      <c r="F40" s="37"/>
      <c r="G40" s="33"/>
      <c r="H40" s="33"/>
      <c r="I40" s="34"/>
    </row>
    <row r="41" spans="1:11" ht="26.25" customHeight="1" x14ac:dyDescent="0.35">
      <c r="A41" s="59"/>
      <c r="B41" s="37"/>
      <c r="C41" s="37"/>
      <c r="D41" s="37"/>
      <c r="E41" s="37"/>
      <c r="F41" s="37"/>
      <c r="G41" s="33"/>
      <c r="H41" s="33"/>
      <c r="I41" s="34"/>
    </row>
    <row r="42" spans="1:11" ht="26.25" customHeight="1" x14ac:dyDescent="0.35">
      <c r="A42" s="59"/>
      <c r="B42" s="37"/>
      <c r="C42" s="37"/>
      <c r="D42" s="37"/>
      <c r="E42" s="37"/>
      <c r="F42" s="37"/>
      <c r="G42" s="33"/>
      <c r="H42" s="33"/>
      <c r="I42" s="34"/>
    </row>
    <row r="43" spans="1:11" ht="26.25" customHeight="1" x14ac:dyDescent="0.35">
      <c r="A43" s="59"/>
      <c r="B43" s="37"/>
      <c r="C43" s="37"/>
      <c r="D43" s="37"/>
      <c r="E43" s="37"/>
      <c r="F43" s="37"/>
      <c r="G43" s="33"/>
      <c r="H43" s="33"/>
      <c r="I43" s="34"/>
    </row>
    <row r="44" spans="1:11" ht="26.25" customHeight="1" x14ac:dyDescent="0.35">
      <c r="A44" s="59"/>
      <c r="B44" s="37"/>
      <c r="C44" s="37"/>
      <c r="D44" s="37"/>
      <c r="E44" s="37"/>
      <c r="F44" s="37"/>
      <c r="G44" s="33"/>
      <c r="H44" s="33"/>
      <c r="I44" s="34"/>
    </row>
    <row r="45" spans="1:11" ht="26.25" customHeight="1" x14ac:dyDescent="0.35">
      <c r="A45" s="59"/>
      <c r="B45" s="37"/>
      <c r="C45" s="37"/>
      <c r="D45" s="37"/>
      <c r="E45" s="37"/>
      <c r="F45" s="37"/>
      <c r="G45" s="33"/>
      <c r="H45" s="33"/>
      <c r="I45" s="34"/>
    </row>
    <row r="46" spans="1:11" ht="26.25" customHeight="1" x14ac:dyDescent="0.35">
      <c r="A46" s="59"/>
      <c r="B46" s="37"/>
      <c r="C46" s="37"/>
      <c r="D46" s="37"/>
      <c r="E46" s="37"/>
      <c r="F46" s="37"/>
      <c r="G46" s="33"/>
      <c r="H46" s="33"/>
      <c r="I46" s="34"/>
    </row>
    <row r="47" spans="1:11" ht="26.25" customHeight="1" x14ac:dyDescent="0.35">
      <c r="A47" s="59"/>
      <c r="B47" s="37"/>
      <c r="C47" s="37"/>
      <c r="D47" s="37"/>
      <c r="E47" s="37"/>
      <c r="F47" s="37"/>
      <c r="G47" s="33"/>
      <c r="H47" s="33"/>
      <c r="I47" s="34"/>
    </row>
    <row r="48" spans="1:11" ht="26.25" customHeight="1" x14ac:dyDescent="0.35">
      <c r="A48" s="59"/>
      <c r="B48" s="37"/>
      <c r="C48" s="37"/>
      <c r="D48" s="37"/>
      <c r="E48" s="37"/>
      <c r="F48" s="37"/>
      <c r="G48" s="33"/>
      <c r="H48" s="33"/>
      <c r="I48" s="34"/>
    </row>
    <row r="49" spans="1:9" ht="21" x14ac:dyDescent="0.35">
      <c r="A49" s="162" t="s">
        <v>36</v>
      </c>
      <c r="B49" s="163"/>
      <c r="C49" s="163"/>
      <c r="D49" s="163"/>
      <c r="E49" s="163"/>
      <c r="F49" s="163"/>
      <c r="G49" s="163"/>
      <c r="H49" s="163"/>
      <c r="I49" s="164"/>
    </row>
    <row r="50" spans="1:9" hidden="1" x14ac:dyDescent="0.35">
      <c r="A50" s="165"/>
      <c r="B50" s="166"/>
      <c r="C50" s="166"/>
      <c r="D50" s="166"/>
      <c r="E50" s="166"/>
      <c r="F50" s="166"/>
      <c r="G50" s="166"/>
      <c r="H50" s="166"/>
      <c r="I50" s="167"/>
    </row>
    <row r="51" spans="1:9" hidden="1" x14ac:dyDescent="0.35">
      <c r="A51" s="168"/>
      <c r="B51" s="169"/>
      <c r="C51" s="169"/>
      <c r="D51" s="169"/>
      <c r="E51" s="169"/>
      <c r="F51" s="169"/>
      <c r="G51" s="169"/>
      <c r="H51" s="169"/>
      <c r="I51" s="170"/>
    </row>
    <row r="52" spans="1:9" x14ac:dyDescent="0.35">
      <c r="A52" s="171"/>
      <c r="B52" s="172"/>
      <c r="C52" s="172"/>
      <c r="D52" s="172"/>
      <c r="E52" s="172"/>
      <c r="F52" s="172"/>
      <c r="G52" s="172"/>
      <c r="H52" s="172"/>
      <c r="I52" s="173"/>
    </row>
    <row r="53" spans="1:9" ht="34.5" x14ac:dyDescent="0.35">
      <c r="A53" s="60" t="s">
        <v>37</v>
      </c>
      <c r="B53" s="61"/>
      <c r="C53" s="61"/>
      <c r="D53" s="61"/>
      <c r="E53" s="61"/>
      <c r="F53" s="61"/>
      <c r="G53" s="61"/>
      <c r="H53" s="61"/>
      <c r="I53" s="62"/>
    </row>
    <row r="54" spans="1:9" x14ac:dyDescent="0.35">
      <c r="A54" s="63" t="s">
        <v>38</v>
      </c>
      <c r="B54" s="154" t="s">
        <v>39</v>
      </c>
      <c r="C54" s="154"/>
      <c r="D54" s="154"/>
      <c r="E54" s="154"/>
      <c r="F54" s="154"/>
      <c r="G54" s="154"/>
      <c r="H54" s="154"/>
      <c r="I54" s="155"/>
    </row>
    <row r="55" spans="1:9" ht="39" customHeight="1" x14ac:dyDescent="0.35">
      <c r="A55" s="64"/>
      <c r="B55" s="154" t="s">
        <v>40</v>
      </c>
      <c r="C55" s="154"/>
      <c r="D55" s="154"/>
      <c r="E55" s="154"/>
      <c r="F55" s="154"/>
      <c r="G55" s="154"/>
      <c r="H55" s="154"/>
      <c r="I55" s="155"/>
    </row>
    <row r="56" spans="1:9" ht="38.25" customHeight="1" x14ac:dyDescent="0.35">
      <c r="A56" s="65"/>
      <c r="B56" s="154" t="s">
        <v>41</v>
      </c>
      <c r="C56" s="154"/>
      <c r="D56" s="154"/>
      <c r="E56" s="154"/>
      <c r="F56" s="154"/>
      <c r="G56" s="154"/>
      <c r="H56" s="154"/>
      <c r="I56" s="155"/>
    </row>
    <row r="57" spans="1:9" ht="37.5" customHeight="1" x14ac:dyDescent="0.35">
      <c r="A57" s="66"/>
      <c r="B57" s="154" t="s">
        <v>42</v>
      </c>
      <c r="C57" s="154"/>
      <c r="D57" s="154"/>
      <c r="E57" s="154"/>
      <c r="F57" s="154"/>
      <c r="G57" s="154"/>
      <c r="H57" s="154"/>
      <c r="I57" s="155"/>
    </row>
    <row r="58" spans="1:9" ht="39.75" customHeight="1" x14ac:dyDescent="0.35">
      <c r="A58" s="67" t="s">
        <v>43</v>
      </c>
      <c r="B58" s="156" t="s">
        <v>44</v>
      </c>
      <c r="C58" s="156"/>
      <c r="D58" s="156"/>
      <c r="E58" s="156"/>
      <c r="F58" s="156"/>
      <c r="G58" s="156"/>
      <c r="H58" s="156"/>
      <c r="I58" s="157"/>
    </row>
    <row r="59" spans="1:9" x14ac:dyDescent="0.35">
      <c r="A59" s="68"/>
      <c r="B59" s="68"/>
      <c r="C59" s="68"/>
      <c r="D59" s="68"/>
      <c r="E59" s="68"/>
      <c r="F59" s="68"/>
      <c r="G59" s="68"/>
      <c r="H59" s="68"/>
      <c r="I59" s="68"/>
    </row>
    <row r="60" spans="1:9" x14ac:dyDescent="0.35">
      <c r="A60" s="68"/>
      <c r="B60" s="68"/>
      <c r="C60" s="68"/>
      <c r="D60" s="68"/>
      <c r="E60" s="68"/>
      <c r="F60" s="68"/>
      <c r="G60" s="68"/>
      <c r="H60" s="68"/>
      <c r="I60" s="68"/>
    </row>
  </sheetData>
  <mergeCells count="21">
    <mergeCell ref="B56:I56"/>
    <mergeCell ref="B57:I57"/>
    <mergeCell ref="B58:I58"/>
    <mergeCell ref="I8:I9"/>
    <mergeCell ref="A15:B15"/>
    <mergeCell ref="A49:I49"/>
    <mergeCell ref="A50:I52"/>
    <mergeCell ref="B54:I54"/>
    <mergeCell ref="B55:I55"/>
    <mergeCell ref="H8:H9"/>
    <mergeCell ref="A7:C7"/>
    <mergeCell ref="E7:F7"/>
    <mergeCell ref="A8:C9"/>
    <mergeCell ref="E8:F9"/>
    <mergeCell ref="G8:G9"/>
    <mergeCell ref="A1:I1"/>
    <mergeCell ref="A2:I2"/>
    <mergeCell ref="A3:I3"/>
    <mergeCell ref="A4:I4"/>
    <mergeCell ref="B6:C6"/>
    <mergeCell ref="E6:G6"/>
  </mergeCells>
  <conditionalFormatting sqref="A15:B18">
    <cfRule type="expression" dxfId="12" priority="12" stopIfTrue="1">
      <formula>C15="menor que la meta"</formula>
    </cfRule>
    <cfRule type="expression" dxfId="11" priority="13" stopIfTrue="1">
      <formula>C15="mayor que la meta"</formula>
    </cfRule>
  </conditionalFormatting>
  <conditionalFormatting sqref="D21:D38">
    <cfRule type="expression" dxfId="10" priority="9" stopIfTrue="1">
      <formula>$E21=$K$2</formula>
    </cfRule>
    <cfRule type="expression" dxfId="9" priority="10" stopIfTrue="1">
      <formula>$E21=$K$3</formula>
    </cfRule>
    <cfRule type="expression" dxfId="8" priority="11" stopIfTrue="1">
      <formula>$E21=$K$4</formula>
    </cfRule>
  </conditionalFormatting>
  <conditionalFormatting sqref="C15:C18">
    <cfRule type="cellIs" dxfId="7" priority="7" stopIfTrue="1" operator="equal">
      <formula>"menor que la meta"</formula>
    </cfRule>
    <cfRule type="cellIs" dxfId="6" priority="8" stopIfTrue="1" operator="equal">
      <formula>"mayor que la meta"</formula>
    </cfRule>
  </conditionalFormatting>
  <conditionalFormatting sqref="B31:C38 B21:C29">
    <cfRule type="expression" dxfId="5" priority="4" stopIfTrue="1">
      <formula>OR($E21=$K$2,$E21=$K$1)</formula>
    </cfRule>
    <cfRule type="expression" dxfId="4" priority="5" stopIfTrue="1">
      <formula>$E21=$K$3</formula>
    </cfRule>
    <cfRule type="expression" dxfId="3" priority="6" stopIfTrue="1">
      <formula>$E21=$K$4</formula>
    </cfRule>
  </conditionalFormatting>
  <conditionalFormatting sqref="B30:C30">
    <cfRule type="expression" dxfId="2" priority="1" stopIfTrue="1">
      <formula>OR($E30=$K$2,$E30=$K$1)</formula>
    </cfRule>
    <cfRule type="expression" dxfId="1" priority="2" stopIfTrue="1">
      <formula>$E30=$K$3</formula>
    </cfRule>
    <cfRule type="expression" dxfId="0" priority="3" stopIfTrue="1">
      <formula>$E30=$K$4</formula>
    </cfRule>
  </conditionalFormatting>
  <dataValidations disablePrompts="1" count="3">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C15:C18">
      <formula1>"mayor que la meta, menor que la meta"</formula1>
    </dataValidation>
    <dataValidation showInputMessage="1" showErrorMessage="1" sqref="D15:D18"/>
    <dataValidation errorStyle="information" showInputMessage="1" errorTitle="Opciones permitidas" error="Mensual_x000a_Bimensual_x000a_Trimestral_x000a_Semestral_x000a_Anual" promptTitle="Opciones sugeridas" prompt="Mensual, Bimensual, Trimestral, Semestral o Anual" sqref="I8:I9"/>
  </dataValidations>
  <printOptions horizontalCentered="1" verticalCentered="1"/>
  <pageMargins left="0.78740157480314965" right="0.59055118110236227" top="0.98425196850393704" bottom="0.98425196850393704" header="0.51181102362204722" footer="0.51181102362204722"/>
  <pageSetup scale="70" orientation="landscape" r:id="rId1"/>
  <headerFooter scaleWithDoc="0">
    <oddHeader>&amp;L&amp;G</oddHeader>
    <oddFooter>&amp;L&amp;"Futura Std Book,Normal"&amp;8Código: I-DCAR-02&amp;C&amp;"Futura Std Book,Normal"&amp;8Versión 00
COPIA CONTROLADA&amp;R&amp;"Futura Std Book,Normal"&amp;8Página &amp;P de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L120"/>
  <sheetViews>
    <sheetView showGridLines="0" topLeftCell="A113" workbookViewId="0">
      <selection activeCell="H118" sqref="H118"/>
    </sheetView>
  </sheetViews>
  <sheetFormatPr baseColWidth="10" defaultRowHeight="15" x14ac:dyDescent="0.2"/>
  <cols>
    <col min="1" max="1" width="6.140625" style="79" customWidth="1"/>
    <col min="2" max="2" width="17.28515625" style="77" bestFit="1" customWidth="1"/>
    <col min="3" max="3" width="19.5703125" style="77" bestFit="1" customWidth="1"/>
    <col min="4" max="4" width="19.28515625" style="78" customWidth="1"/>
    <col min="5" max="5" width="10.140625" style="77" bestFit="1" customWidth="1"/>
    <col min="6" max="6" width="20.7109375" style="78" bestFit="1" customWidth="1"/>
    <col min="7" max="7" width="14.42578125" style="79" customWidth="1"/>
    <col min="8" max="8" width="10.85546875" style="79" bestFit="1" customWidth="1"/>
    <col min="9" max="9" width="15.7109375" style="79" customWidth="1"/>
    <col min="10" max="10" width="15.85546875" style="79" customWidth="1"/>
    <col min="11" max="11" width="19.5703125" style="79" bestFit="1" customWidth="1"/>
    <col min="12" max="12" width="15.5703125" style="79" customWidth="1"/>
    <col min="13" max="16384" width="11.42578125" style="79"/>
  </cols>
  <sheetData>
    <row r="1" spans="1:12" ht="45" customHeight="1" x14ac:dyDescent="0.2"/>
    <row r="2" spans="1:12" x14ac:dyDescent="0.2">
      <c r="B2" s="80"/>
      <c r="C2" s="175" t="s">
        <v>90</v>
      </c>
      <c r="D2" s="175"/>
      <c r="E2" s="175"/>
      <c r="F2" s="175"/>
      <c r="G2" s="175"/>
      <c r="H2" s="175"/>
      <c r="I2" s="175"/>
      <c r="J2" s="175"/>
      <c r="K2" s="81" t="s">
        <v>82</v>
      </c>
      <c r="L2" s="82" t="s">
        <v>83</v>
      </c>
    </row>
    <row r="3" spans="1:12" x14ac:dyDescent="0.2">
      <c r="B3" s="83"/>
      <c r="C3" s="176"/>
      <c r="D3" s="176"/>
      <c r="E3" s="176"/>
      <c r="F3" s="176"/>
      <c r="G3" s="176"/>
      <c r="H3" s="176"/>
      <c r="I3" s="176"/>
      <c r="J3" s="176"/>
      <c r="K3" s="84" t="s">
        <v>84</v>
      </c>
      <c r="L3" s="85" t="s">
        <v>85</v>
      </c>
    </row>
    <row r="4" spans="1:12" x14ac:dyDescent="0.2">
      <c r="B4" s="83"/>
      <c r="C4" s="176"/>
      <c r="D4" s="176"/>
      <c r="E4" s="176"/>
      <c r="F4" s="176"/>
      <c r="G4" s="176"/>
      <c r="H4" s="176"/>
      <c r="I4" s="176"/>
      <c r="J4" s="176"/>
      <c r="K4" s="86" t="s">
        <v>86</v>
      </c>
      <c r="L4" s="87">
        <v>43076</v>
      </c>
    </row>
    <row r="5" spans="1:12" ht="40.5" x14ac:dyDescent="0.2">
      <c r="A5" s="118" t="s">
        <v>264</v>
      </c>
      <c r="B5" s="88" t="s">
        <v>69</v>
      </c>
      <c r="C5" s="88" t="s">
        <v>70</v>
      </c>
      <c r="D5" s="88" t="s">
        <v>87</v>
      </c>
      <c r="E5" s="88" t="s">
        <v>72</v>
      </c>
      <c r="F5" s="88" t="s">
        <v>88</v>
      </c>
      <c r="G5" s="88" t="s">
        <v>71</v>
      </c>
      <c r="H5" s="88" t="s">
        <v>76</v>
      </c>
      <c r="I5" s="89" t="s">
        <v>89</v>
      </c>
      <c r="J5" s="89" t="s">
        <v>74</v>
      </c>
      <c r="K5" s="89" t="s">
        <v>75</v>
      </c>
      <c r="L5" s="88" t="s">
        <v>77</v>
      </c>
    </row>
    <row r="6" spans="1:12" ht="121.5" hidden="1" x14ac:dyDescent="0.2">
      <c r="A6" s="119">
        <v>1</v>
      </c>
      <c r="B6" s="90" t="s">
        <v>95</v>
      </c>
      <c r="C6" s="90" t="s">
        <v>91</v>
      </c>
      <c r="D6" s="90" t="s">
        <v>96</v>
      </c>
      <c r="E6" s="91" t="s">
        <v>97</v>
      </c>
      <c r="F6" s="92">
        <v>43049</v>
      </c>
      <c r="G6" s="92" t="s">
        <v>98</v>
      </c>
      <c r="H6" s="92" t="s">
        <v>99</v>
      </c>
      <c r="I6" s="92">
        <v>43139</v>
      </c>
      <c r="J6" s="93">
        <v>400920777</v>
      </c>
      <c r="K6" s="93">
        <v>320696777</v>
      </c>
      <c r="L6" s="92" t="s">
        <v>94</v>
      </c>
    </row>
    <row r="7" spans="1:12" ht="121.5" hidden="1" x14ac:dyDescent="0.2">
      <c r="A7" s="119">
        <f>+A6+1</f>
        <v>2</v>
      </c>
      <c r="B7" s="90" t="s">
        <v>95</v>
      </c>
      <c r="C7" s="90" t="s">
        <v>91</v>
      </c>
      <c r="D7" s="90" t="s">
        <v>100</v>
      </c>
      <c r="E7" s="91" t="s">
        <v>101</v>
      </c>
      <c r="F7" s="92">
        <v>43096</v>
      </c>
      <c r="G7" s="92" t="s">
        <v>102</v>
      </c>
      <c r="H7" s="92" t="s">
        <v>103</v>
      </c>
      <c r="I7" s="92">
        <v>43172</v>
      </c>
      <c r="J7" s="93">
        <v>175665000</v>
      </c>
      <c r="K7" s="93">
        <v>139860000</v>
      </c>
      <c r="L7" s="92" t="s">
        <v>94</v>
      </c>
    </row>
    <row r="8" spans="1:12" ht="229.5" hidden="1" x14ac:dyDescent="0.2">
      <c r="A8" s="119">
        <f t="shared" ref="A8:A71" si="0">+A7+1</f>
        <v>3</v>
      </c>
      <c r="B8" s="90" t="s">
        <v>104</v>
      </c>
      <c r="C8" s="90" t="s">
        <v>105</v>
      </c>
      <c r="D8" s="90" t="s">
        <v>92</v>
      </c>
      <c r="E8" s="91" t="s">
        <v>106</v>
      </c>
      <c r="F8" s="92">
        <v>43192</v>
      </c>
      <c r="G8" s="92" t="s">
        <v>107</v>
      </c>
      <c r="H8" s="92" t="s">
        <v>108</v>
      </c>
      <c r="I8" s="92">
        <v>43209</v>
      </c>
      <c r="J8" s="94">
        <v>1084851600</v>
      </c>
      <c r="K8" s="94">
        <v>1084851600</v>
      </c>
      <c r="L8" s="92" t="s">
        <v>94</v>
      </c>
    </row>
    <row r="9" spans="1:12" ht="202.5" hidden="1" x14ac:dyDescent="0.2">
      <c r="A9" s="119">
        <f t="shared" si="0"/>
        <v>4</v>
      </c>
      <c r="B9" s="90" t="s">
        <v>104</v>
      </c>
      <c r="C9" s="90" t="s">
        <v>109</v>
      </c>
      <c r="D9" s="90" t="s">
        <v>100</v>
      </c>
      <c r="E9" s="91" t="s">
        <v>93</v>
      </c>
      <c r="F9" s="92">
        <v>43046</v>
      </c>
      <c r="G9" s="92" t="s">
        <v>110</v>
      </c>
      <c r="H9" s="92" t="s">
        <v>111</v>
      </c>
      <c r="I9" s="92">
        <v>43139</v>
      </c>
      <c r="J9" s="94">
        <v>47775885</v>
      </c>
      <c r="K9" s="94">
        <v>47775885</v>
      </c>
      <c r="L9" s="92" t="s">
        <v>94</v>
      </c>
    </row>
    <row r="10" spans="1:12" ht="121.5" x14ac:dyDescent="0.2">
      <c r="A10" s="119">
        <f t="shared" si="0"/>
        <v>5</v>
      </c>
      <c r="B10" s="90" t="s">
        <v>104</v>
      </c>
      <c r="C10" s="90" t="s">
        <v>112</v>
      </c>
      <c r="D10" s="90" t="s">
        <v>100</v>
      </c>
      <c r="E10" s="91" t="s">
        <v>93</v>
      </c>
      <c r="F10" s="92">
        <v>43248</v>
      </c>
      <c r="G10" s="92" t="s">
        <v>113</v>
      </c>
      <c r="H10" s="92" t="s">
        <v>114</v>
      </c>
      <c r="I10" s="92" t="s">
        <v>300</v>
      </c>
      <c r="J10" s="94">
        <v>696000000</v>
      </c>
      <c r="K10" s="92"/>
      <c r="L10" s="92" t="s">
        <v>94</v>
      </c>
    </row>
    <row r="11" spans="1:12" ht="243" hidden="1" x14ac:dyDescent="0.2">
      <c r="A11" s="119">
        <f t="shared" si="0"/>
        <v>6</v>
      </c>
      <c r="B11" s="90" t="s">
        <v>104</v>
      </c>
      <c r="C11" s="90" t="s">
        <v>112</v>
      </c>
      <c r="D11" s="90" t="s">
        <v>100</v>
      </c>
      <c r="E11" s="91" t="s">
        <v>93</v>
      </c>
      <c r="F11" s="92">
        <v>43192</v>
      </c>
      <c r="G11" s="95" t="s">
        <v>115</v>
      </c>
      <c r="H11" s="95" t="s">
        <v>116</v>
      </c>
      <c r="I11" s="96">
        <v>43272</v>
      </c>
      <c r="J11" s="94">
        <v>650328129</v>
      </c>
      <c r="K11" s="94">
        <v>650328129</v>
      </c>
      <c r="L11" s="92" t="s">
        <v>94</v>
      </c>
    </row>
    <row r="12" spans="1:12" ht="216" x14ac:dyDescent="0.2">
      <c r="A12" s="119">
        <f t="shared" si="0"/>
        <v>7</v>
      </c>
      <c r="B12" s="90" t="s">
        <v>104</v>
      </c>
      <c r="C12" s="90" t="s">
        <v>91</v>
      </c>
      <c r="D12" s="90" t="s">
        <v>100</v>
      </c>
      <c r="E12" s="91" t="s">
        <v>93</v>
      </c>
      <c r="F12" s="92">
        <v>43210</v>
      </c>
      <c r="G12" s="95" t="s">
        <v>117</v>
      </c>
      <c r="H12" s="95" t="s">
        <v>118</v>
      </c>
      <c r="I12" s="92" t="s">
        <v>300</v>
      </c>
      <c r="J12" s="94">
        <v>36427466</v>
      </c>
      <c r="K12" s="95"/>
      <c r="L12" s="92" t="s">
        <v>94</v>
      </c>
    </row>
    <row r="13" spans="1:12" ht="135" x14ac:dyDescent="0.2">
      <c r="A13" s="119">
        <f t="shared" si="0"/>
        <v>8</v>
      </c>
      <c r="B13" s="90" t="s">
        <v>104</v>
      </c>
      <c r="C13" s="90" t="s">
        <v>112</v>
      </c>
      <c r="D13" s="90" t="s">
        <v>100</v>
      </c>
      <c r="E13" s="91" t="s">
        <v>93</v>
      </c>
      <c r="F13" s="92">
        <v>43216</v>
      </c>
      <c r="G13" s="95" t="s">
        <v>119</v>
      </c>
      <c r="H13" s="95" t="s">
        <v>120</v>
      </c>
      <c r="I13" s="92" t="s">
        <v>300</v>
      </c>
      <c r="J13" s="94">
        <v>180000000</v>
      </c>
      <c r="K13" s="95"/>
      <c r="L13" s="92" t="s">
        <v>94</v>
      </c>
    </row>
    <row r="14" spans="1:12" ht="202.5" hidden="1" x14ac:dyDescent="0.2">
      <c r="A14" s="119">
        <f t="shared" si="0"/>
        <v>9</v>
      </c>
      <c r="B14" s="90" t="s">
        <v>104</v>
      </c>
      <c r="C14" s="90" t="s">
        <v>112</v>
      </c>
      <c r="D14" s="90" t="s">
        <v>100</v>
      </c>
      <c r="E14" s="91" t="s">
        <v>93</v>
      </c>
      <c r="F14" s="92">
        <v>43217</v>
      </c>
      <c r="G14" s="95" t="s">
        <v>121</v>
      </c>
      <c r="H14" s="95" t="s">
        <v>122</v>
      </c>
      <c r="I14" s="96">
        <v>43272</v>
      </c>
      <c r="J14" s="94">
        <v>258380495</v>
      </c>
      <c r="K14" s="94">
        <v>258380495</v>
      </c>
      <c r="L14" s="92" t="s">
        <v>94</v>
      </c>
    </row>
    <row r="15" spans="1:12" ht="162" x14ac:dyDescent="0.2">
      <c r="A15" s="119">
        <f t="shared" si="0"/>
        <v>10</v>
      </c>
      <c r="B15" s="90" t="s">
        <v>104</v>
      </c>
      <c r="C15" s="90" t="s">
        <v>112</v>
      </c>
      <c r="D15" s="90" t="s">
        <v>100</v>
      </c>
      <c r="E15" s="91" t="s">
        <v>93</v>
      </c>
      <c r="F15" s="92">
        <v>43245</v>
      </c>
      <c r="G15" s="95" t="s">
        <v>123</v>
      </c>
      <c r="H15" s="95" t="s">
        <v>124</v>
      </c>
      <c r="I15" s="92" t="s">
        <v>300</v>
      </c>
      <c r="J15" s="94">
        <v>650043000</v>
      </c>
      <c r="K15" s="95"/>
      <c r="L15" s="92" t="s">
        <v>94</v>
      </c>
    </row>
    <row r="16" spans="1:12" ht="121.5" x14ac:dyDescent="0.2">
      <c r="A16" s="119">
        <f t="shared" si="0"/>
        <v>11</v>
      </c>
      <c r="B16" s="90" t="s">
        <v>104</v>
      </c>
      <c r="C16" s="90" t="s">
        <v>91</v>
      </c>
      <c r="D16" s="90" t="s">
        <v>92</v>
      </c>
      <c r="E16" s="91" t="s">
        <v>93</v>
      </c>
      <c r="F16" s="92">
        <v>43266</v>
      </c>
      <c r="G16" s="95" t="s">
        <v>125</v>
      </c>
      <c r="H16" s="95" t="s">
        <v>126</v>
      </c>
      <c r="I16" s="92" t="s">
        <v>300</v>
      </c>
      <c r="J16" s="94">
        <v>321800000</v>
      </c>
      <c r="K16" s="95"/>
      <c r="L16" s="92" t="s">
        <v>94</v>
      </c>
    </row>
    <row r="17" spans="1:12" ht="324" x14ac:dyDescent="0.2">
      <c r="A17" s="119">
        <f t="shared" si="0"/>
        <v>12</v>
      </c>
      <c r="B17" s="90" t="s">
        <v>104</v>
      </c>
      <c r="C17" s="90" t="s">
        <v>109</v>
      </c>
      <c r="D17" s="90" t="s">
        <v>92</v>
      </c>
      <c r="E17" s="91" t="s">
        <v>127</v>
      </c>
      <c r="F17" s="92">
        <v>43231</v>
      </c>
      <c r="G17" s="92" t="s">
        <v>128</v>
      </c>
      <c r="H17" s="92" t="s">
        <v>129</v>
      </c>
      <c r="I17" s="92" t="s">
        <v>300</v>
      </c>
      <c r="J17" s="94">
        <v>1653658510</v>
      </c>
      <c r="K17" s="94"/>
      <c r="L17" s="92" t="s">
        <v>94</v>
      </c>
    </row>
    <row r="18" spans="1:12" ht="162" hidden="1" x14ac:dyDescent="0.2">
      <c r="A18" s="119">
        <f t="shared" si="0"/>
        <v>13</v>
      </c>
      <c r="B18" s="90" t="s">
        <v>104</v>
      </c>
      <c r="C18" s="90" t="s">
        <v>91</v>
      </c>
      <c r="D18" s="90" t="s">
        <v>100</v>
      </c>
      <c r="E18" s="91" t="s">
        <v>130</v>
      </c>
      <c r="F18" s="92">
        <v>43158</v>
      </c>
      <c r="G18" s="92" t="s">
        <v>131</v>
      </c>
      <c r="H18" s="92" t="s">
        <v>132</v>
      </c>
      <c r="I18" s="92">
        <v>43197</v>
      </c>
      <c r="J18" s="94">
        <v>144573752</v>
      </c>
      <c r="K18" s="94">
        <v>111692748</v>
      </c>
      <c r="L18" s="92" t="s">
        <v>94</v>
      </c>
    </row>
    <row r="19" spans="1:12" ht="135" hidden="1" x14ac:dyDescent="0.2">
      <c r="A19" s="119">
        <f t="shared" si="0"/>
        <v>14</v>
      </c>
      <c r="B19" s="90" t="s">
        <v>104</v>
      </c>
      <c r="C19" s="90" t="s">
        <v>91</v>
      </c>
      <c r="D19" s="90" t="s">
        <v>96</v>
      </c>
      <c r="E19" s="91" t="s">
        <v>133</v>
      </c>
      <c r="F19" s="92">
        <v>43109</v>
      </c>
      <c r="G19" s="92" t="s">
        <v>134</v>
      </c>
      <c r="H19" s="92" t="s">
        <v>135</v>
      </c>
      <c r="I19" s="92">
        <v>43272</v>
      </c>
      <c r="J19" s="94">
        <v>174471152</v>
      </c>
      <c r="K19" s="94">
        <v>139999152</v>
      </c>
      <c r="L19" s="92" t="s">
        <v>94</v>
      </c>
    </row>
    <row r="20" spans="1:12" ht="121.5" x14ac:dyDescent="0.2">
      <c r="A20" s="119">
        <f t="shared" si="0"/>
        <v>15</v>
      </c>
      <c r="B20" s="90" t="s">
        <v>104</v>
      </c>
      <c r="C20" s="90" t="s">
        <v>91</v>
      </c>
      <c r="D20" s="90" t="s">
        <v>92</v>
      </c>
      <c r="E20" s="91" t="s">
        <v>136</v>
      </c>
      <c r="F20" s="92">
        <v>43269</v>
      </c>
      <c r="G20" s="92" t="s">
        <v>137</v>
      </c>
      <c r="H20" s="92" t="s">
        <v>138</v>
      </c>
      <c r="I20" s="92" t="s">
        <v>300</v>
      </c>
      <c r="J20" s="94">
        <v>913632120</v>
      </c>
      <c r="K20" s="94"/>
      <c r="L20" s="92" t="s">
        <v>94</v>
      </c>
    </row>
    <row r="21" spans="1:12" ht="148.5" x14ac:dyDescent="0.2">
      <c r="A21" s="119">
        <f t="shared" si="0"/>
        <v>16</v>
      </c>
      <c r="B21" s="90" t="s">
        <v>104</v>
      </c>
      <c r="C21" s="90" t="s">
        <v>91</v>
      </c>
      <c r="D21" s="90" t="s">
        <v>92</v>
      </c>
      <c r="E21" s="91" t="s">
        <v>139</v>
      </c>
      <c r="F21" s="92">
        <v>43173</v>
      </c>
      <c r="G21" s="92" t="s">
        <v>140</v>
      </c>
      <c r="H21" s="92" t="s">
        <v>141</v>
      </c>
      <c r="I21" s="92" t="s">
        <v>300</v>
      </c>
      <c r="J21" s="94">
        <v>600000000</v>
      </c>
      <c r="K21" s="94"/>
      <c r="L21" s="92" t="s">
        <v>94</v>
      </c>
    </row>
    <row r="22" spans="1:12" ht="148.5" x14ac:dyDescent="0.2">
      <c r="A22" s="119">
        <f t="shared" si="0"/>
        <v>17</v>
      </c>
      <c r="B22" s="90" t="s">
        <v>104</v>
      </c>
      <c r="C22" s="90" t="s">
        <v>91</v>
      </c>
      <c r="D22" s="90" t="s">
        <v>96</v>
      </c>
      <c r="E22" s="91" t="s">
        <v>142</v>
      </c>
      <c r="F22" s="92">
        <v>43185</v>
      </c>
      <c r="G22" s="92" t="s">
        <v>143</v>
      </c>
      <c r="H22" s="92" t="s">
        <v>144</v>
      </c>
      <c r="I22" s="92" t="s">
        <v>300</v>
      </c>
      <c r="J22" s="94">
        <v>146149998</v>
      </c>
      <c r="K22" s="94"/>
      <c r="L22" s="92" t="s">
        <v>94</v>
      </c>
    </row>
    <row r="23" spans="1:12" ht="121.5" hidden="1" x14ac:dyDescent="0.2">
      <c r="A23" s="119">
        <f t="shared" si="0"/>
        <v>18</v>
      </c>
      <c r="B23" s="90" t="s">
        <v>104</v>
      </c>
      <c r="C23" s="90" t="s">
        <v>109</v>
      </c>
      <c r="D23" s="90" t="s">
        <v>92</v>
      </c>
      <c r="E23" s="91" t="s">
        <v>145</v>
      </c>
      <c r="F23" s="92">
        <v>43228</v>
      </c>
      <c r="G23" s="92" t="s">
        <v>146</v>
      </c>
      <c r="H23" s="92" t="s">
        <v>147</v>
      </c>
      <c r="I23" s="92">
        <v>43272</v>
      </c>
      <c r="J23" s="94">
        <v>225927224</v>
      </c>
      <c r="K23" s="94">
        <v>112963595</v>
      </c>
      <c r="L23" s="92" t="s">
        <v>94</v>
      </c>
    </row>
    <row r="24" spans="1:12" ht="121.5" x14ac:dyDescent="0.2">
      <c r="A24" s="119">
        <f t="shared" si="0"/>
        <v>19</v>
      </c>
      <c r="B24" s="90" t="s">
        <v>104</v>
      </c>
      <c r="C24" s="90" t="s">
        <v>105</v>
      </c>
      <c r="D24" s="90" t="s">
        <v>100</v>
      </c>
      <c r="E24" s="91" t="s">
        <v>148</v>
      </c>
      <c r="F24" s="92">
        <v>43244</v>
      </c>
      <c r="G24" s="92" t="s">
        <v>149</v>
      </c>
      <c r="H24" s="92" t="s">
        <v>150</v>
      </c>
      <c r="I24" s="92" t="s">
        <v>300</v>
      </c>
      <c r="J24" s="94">
        <v>202952680</v>
      </c>
      <c r="K24" s="92"/>
      <c r="L24" s="92" t="s">
        <v>94</v>
      </c>
    </row>
    <row r="25" spans="1:12" ht="148.5" x14ac:dyDescent="0.2">
      <c r="A25" s="119">
        <f t="shared" si="0"/>
        <v>20</v>
      </c>
      <c r="B25" s="90" t="s">
        <v>104</v>
      </c>
      <c r="C25" s="90" t="s">
        <v>151</v>
      </c>
      <c r="D25" s="90" t="s">
        <v>92</v>
      </c>
      <c r="E25" s="91" t="s">
        <v>152</v>
      </c>
      <c r="F25" s="92">
        <v>43228</v>
      </c>
      <c r="G25" s="92" t="s">
        <v>153</v>
      </c>
      <c r="H25" s="92" t="s">
        <v>154</v>
      </c>
      <c r="I25" s="92" t="s">
        <v>300</v>
      </c>
      <c r="J25" s="94">
        <v>382773331</v>
      </c>
      <c r="K25" s="94"/>
      <c r="L25" s="92" t="s">
        <v>94</v>
      </c>
    </row>
    <row r="26" spans="1:12" ht="202.5" hidden="1" x14ac:dyDescent="0.2">
      <c r="A26" s="119">
        <f t="shared" si="0"/>
        <v>21</v>
      </c>
      <c r="B26" s="90" t="s">
        <v>104</v>
      </c>
      <c r="C26" s="90" t="s">
        <v>112</v>
      </c>
      <c r="D26" s="90" t="s">
        <v>100</v>
      </c>
      <c r="E26" s="91" t="s">
        <v>155</v>
      </c>
      <c r="F26" s="92">
        <v>43151</v>
      </c>
      <c r="G26" s="92" t="s">
        <v>156</v>
      </c>
      <c r="H26" s="92" t="s">
        <v>157</v>
      </c>
      <c r="I26" s="92">
        <v>43197</v>
      </c>
      <c r="J26" s="94">
        <v>284121475</v>
      </c>
      <c r="K26" s="94">
        <v>226158475</v>
      </c>
      <c r="L26" s="92" t="s">
        <v>94</v>
      </c>
    </row>
    <row r="27" spans="1:12" ht="256.5" hidden="1" x14ac:dyDescent="0.2">
      <c r="A27" s="119">
        <f t="shared" si="0"/>
        <v>22</v>
      </c>
      <c r="B27" s="95" t="s">
        <v>159</v>
      </c>
      <c r="C27" s="95" t="s">
        <v>160</v>
      </c>
      <c r="D27" s="90" t="s">
        <v>92</v>
      </c>
      <c r="E27" s="99" t="s">
        <v>161</v>
      </c>
      <c r="F27" s="100">
        <v>43192</v>
      </c>
      <c r="G27" s="99" t="s">
        <v>162</v>
      </c>
      <c r="H27" s="101" t="s">
        <v>163</v>
      </c>
      <c r="I27" s="92">
        <v>43209</v>
      </c>
      <c r="J27" s="102">
        <v>646714000</v>
      </c>
      <c r="K27" s="102">
        <v>646714000</v>
      </c>
      <c r="L27" s="92" t="s">
        <v>94</v>
      </c>
    </row>
    <row r="28" spans="1:12" ht="270" hidden="1" x14ac:dyDescent="0.2">
      <c r="A28" s="119">
        <f t="shared" si="0"/>
        <v>23</v>
      </c>
      <c r="B28" s="95" t="s">
        <v>159</v>
      </c>
      <c r="C28" s="95" t="s">
        <v>160</v>
      </c>
      <c r="D28" s="90" t="s">
        <v>92</v>
      </c>
      <c r="E28" s="99" t="s">
        <v>164</v>
      </c>
      <c r="F28" s="100">
        <v>43193</v>
      </c>
      <c r="G28" s="99" t="s">
        <v>165</v>
      </c>
      <c r="H28" s="101" t="s">
        <v>166</v>
      </c>
      <c r="I28" s="92">
        <v>43209</v>
      </c>
      <c r="J28" s="102">
        <v>744506500</v>
      </c>
      <c r="K28" s="102">
        <v>744506500</v>
      </c>
      <c r="L28" s="92" t="s">
        <v>94</v>
      </c>
    </row>
    <row r="29" spans="1:12" ht="256.5" hidden="1" x14ac:dyDescent="0.2">
      <c r="A29" s="119">
        <f t="shared" si="0"/>
        <v>24</v>
      </c>
      <c r="B29" s="95" t="s">
        <v>159</v>
      </c>
      <c r="C29" s="95" t="s">
        <v>160</v>
      </c>
      <c r="D29" s="90" t="s">
        <v>92</v>
      </c>
      <c r="E29" s="99" t="s">
        <v>167</v>
      </c>
      <c r="F29" s="100">
        <v>43193</v>
      </c>
      <c r="G29" s="99" t="s">
        <v>168</v>
      </c>
      <c r="H29" s="101" t="s">
        <v>169</v>
      </c>
      <c r="I29" s="92">
        <v>43209</v>
      </c>
      <c r="J29" s="102">
        <v>693264000</v>
      </c>
      <c r="K29" s="102">
        <v>693264000</v>
      </c>
      <c r="L29" s="92" t="s">
        <v>94</v>
      </c>
    </row>
    <row r="30" spans="1:12" ht="243" hidden="1" x14ac:dyDescent="0.2">
      <c r="A30" s="119">
        <f t="shared" si="0"/>
        <v>25</v>
      </c>
      <c r="B30" s="95" t="s">
        <v>159</v>
      </c>
      <c r="C30" s="95" t="s">
        <v>160</v>
      </c>
      <c r="D30" s="90" t="s">
        <v>92</v>
      </c>
      <c r="E30" s="99" t="s">
        <v>170</v>
      </c>
      <c r="F30" s="100">
        <v>43193</v>
      </c>
      <c r="G30" s="99" t="s">
        <v>171</v>
      </c>
      <c r="H30" s="101" t="s">
        <v>172</v>
      </c>
      <c r="I30" s="92">
        <v>43209</v>
      </c>
      <c r="J30" s="102">
        <v>687453000</v>
      </c>
      <c r="K30" s="102">
        <v>687453000</v>
      </c>
      <c r="L30" s="92" t="s">
        <v>94</v>
      </c>
    </row>
    <row r="31" spans="1:12" ht="270" hidden="1" x14ac:dyDescent="0.2">
      <c r="A31" s="119">
        <f t="shared" si="0"/>
        <v>26</v>
      </c>
      <c r="B31" s="95" t="s">
        <v>159</v>
      </c>
      <c r="C31" s="95" t="s">
        <v>160</v>
      </c>
      <c r="D31" s="90" t="s">
        <v>92</v>
      </c>
      <c r="E31" s="99" t="s">
        <v>173</v>
      </c>
      <c r="F31" s="100">
        <v>43193</v>
      </c>
      <c r="G31" s="99" t="s">
        <v>174</v>
      </c>
      <c r="H31" s="101" t="s">
        <v>175</v>
      </c>
      <c r="I31" s="92">
        <v>43209</v>
      </c>
      <c r="J31" s="102">
        <v>693848540</v>
      </c>
      <c r="K31" s="102">
        <v>693848540</v>
      </c>
      <c r="L31" s="92" t="s">
        <v>94</v>
      </c>
    </row>
    <row r="32" spans="1:12" ht="148.5" hidden="1" x14ac:dyDescent="0.2">
      <c r="A32" s="119">
        <f t="shared" si="0"/>
        <v>27</v>
      </c>
      <c r="B32" s="95" t="s">
        <v>159</v>
      </c>
      <c r="C32" s="95" t="s">
        <v>112</v>
      </c>
      <c r="D32" s="90" t="s">
        <v>100</v>
      </c>
      <c r="E32" s="99" t="s">
        <v>155</v>
      </c>
      <c r="F32" s="100">
        <v>43102</v>
      </c>
      <c r="G32" s="99" t="s">
        <v>176</v>
      </c>
      <c r="H32" s="101" t="s">
        <v>177</v>
      </c>
      <c r="I32" s="92">
        <v>43172</v>
      </c>
      <c r="J32" s="102">
        <v>102863280</v>
      </c>
      <c r="K32" s="102">
        <v>81163280</v>
      </c>
      <c r="L32" s="92" t="s">
        <v>94</v>
      </c>
    </row>
    <row r="33" spans="1:12" ht="148.5" x14ac:dyDescent="0.2">
      <c r="A33" s="119">
        <f t="shared" si="0"/>
        <v>28</v>
      </c>
      <c r="B33" s="95" t="s">
        <v>159</v>
      </c>
      <c r="C33" s="95" t="s">
        <v>109</v>
      </c>
      <c r="D33" s="90" t="s">
        <v>100</v>
      </c>
      <c r="E33" s="99" t="s">
        <v>178</v>
      </c>
      <c r="F33" s="100">
        <v>43231</v>
      </c>
      <c r="G33" s="99" t="s">
        <v>179</v>
      </c>
      <c r="H33" s="101" t="s">
        <v>180</v>
      </c>
      <c r="I33" s="92" t="s">
        <v>300</v>
      </c>
      <c r="J33" s="102">
        <v>144656612</v>
      </c>
      <c r="K33" s="102"/>
      <c r="L33" s="92" t="s">
        <v>94</v>
      </c>
    </row>
    <row r="34" spans="1:12" ht="135" x14ac:dyDescent="0.2">
      <c r="A34" s="119">
        <f t="shared" si="0"/>
        <v>29</v>
      </c>
      <c r="B34" s="95" t="s">
        <v>159</v>
      </c>
      <c r="C34" s="95" t="s">
        <v>112</v>
      </c>
      <c r="D34" s="90" t="s">
        <v>96</v>
      </c>
      <c r="E34" s="99" t="s">
        <v>181</v>
      </c>
      <c r="F34" s="103">
        <v>43257</v>
      </c>
      <c r="G34" s="99" t="s">
        <v>182</v>
      </c>
      <c r="H34" s="101" t="s">
        <v>183</v>
      </c>
      <c r="I34" s="92" t="s">
        <v>300</v>
      </c>
      <c r="J34" s="102">
        <v>357797500</v>
      </c>
      <c r="K34" s="102"/>
      <c r="L34" s="92" t="s">
        <v>94</v>
      </c>
    </row>
    <row r="35" spans="1:12" ht="121.5" x14ac:dyDescent="0.2">
      <c r="A35" s="119">
        <f t="shared" si="0"/>
        <v>30</v>
      </c>
      <c r="B35" s="95" t="s">
        <v>159</v>
      </c>
      <c r="C35" s="95" t="s">
        <v>112</v>
      </c>
      <c r="D35" s="90" t="s">
        <v>100</v>
      </c>
      <c r="E35" s="91" t="s">
        <v>93</v>
      </c>
      <c r="F35" s="103">
        <v>43258</v>
      </c>
      <c r="G35" s="101" t="s">
        <v>184</v>
      </c>
      <c r="H35" s="101" t="s">
        <v>185</v>
      </c>
      <c r="I35" s="92" t="s">
        <v>300</v>
      </c>
      <c r="J35" s="102">
        <v>500000000</v>
      </c>
      <c r="K35" s="102"/>
      <c r="L35" s="92" t="s">
        <v>94</v>
      </c>
    </row>
    <row r="36" spans="1:12" ht="256.5" x14ac:dyDescent="0.2">
      <c r="A36" s="119">
        <f t="shared" si="0"/>
        <v>31</v>
      </c>
      <c r="B36" s="95" t="s">
        <v>159</v>
      </c>
      <c r="C36" s="95" t="s">
        <v>109</v>
      </c>
      <c r="D36" s="90" t="s">
        <v>92</v>
      </c>
      <c r="E36" s="99" t="s">
        <v>186</v>
      </c>
      <c r="F36" s="103">
        <v>43271</v>
      </c>
      <c r="G36" s="101" t="s">
        <v>187</v>
      </c>
      <c r="H36" s="101" t="s">
        <v>188</v>
      </c>
      <c r="I36" s="92" t="s">
        <v>300</v>
      </c>
      <c r="J36" s="102">
        <v>892457160</v>
      </c>
      <c r="K36" s="102"/>
      <c r="L36" s="92" t="s">
        <v>94</v>
      </c>
    </row>
    <row r="37" spans="1:12" ht="121.5" x14ac:dyDescent="0.2">
      <c r="A37" s="119">
        <f t="shared" si="0"/>
        <v>32</v>
      </c>
      <c r="B37" s="95" t="s">
        <v>159</v>
      </c>
      <c r="C37" s="95" t="s">
        <v>109</v>
      </c>
      <c r="D37" s="90" t="s">
        <v>100</v>
      </c>
      <c r="E37" s="99" t="s">
        <v>178</v>
      </c>
      <c r="F37" s="103">
        <v>43273</v>
      </c>
      <c r="G37" s="101" t="s">
        <v>189</v>
      </c>
      <c r="H37" s="101" t="s">
        <v>190</v>
      </c>
      <c r="I37" s="92" t="s">
        <v>300</v>
      </c>
      <c r="J37" s="102">
        <v>51314478</v>
      </c>
      <c r="K37" s="102"/>
      <c r="L37" s="92" t="s">
        <v>94</v>
      </c>
    </row>
    <row r="38" spans="1:12" ht="121.5" x14ac:dyDescent="0.2">
      <c r="A38" s="119">
        <f t="shared" si="0"/>
        <v>33</v>
      </c>
      <c r="B38" s="95" t="s">
        <v>159</v>
      </c>
      <c r="C38" s="95" t="s">
        <v>109</v>
      </c>
      <c r="D38" s="90" t="s">
        <v>96</v>
      </c>
      <c r="E38" s="99" t="s">
        <v>191</v>
      </c>
      <c r="F38" s="103">
        <v>43277</v>
      </c>
      <c r="G38" s="101" t="s">
        <v>192</v>
      </c>
      <c r="H38" s="101" t="s">
        <v>193</v>
      </c>
      <c r="I38" s="92" t="s">
        <v>300</v>
      </c>
      <c r="J38" s="102">
        <v>593626720</v>
      </c>
      <c r="K38" s="102"/>
      <c r="L38" s="92" t="s">
        <v>94</v>
      </c>
    </row>
    <row r="39" spans="1:12" ht="135" x14ac:dyDescent="0.2">
      <c r="A39" s="119">
        <f t="shared" si="0"/>
        <v>34</v>
      </c>
      <c r="B39" s="90" t="s">
        <v>194</v>
      </c>
      <c r="C39" s="90" t="s">
        <v>109</v>
      </c>
      <c r="D39" s="90" t="s">
        <v>158</v>
      </c>
      <c r="E39" s="91" t="s">
        <v>195</v>
      </c>
      <c r="F39" s="92">
        <v>43151</v>
      </c>
      <c r="G39" s="92" t="s">
        <v>196</v>
      </c>
      <c r="H39" s="92" t="s">
        <v>197</v>
      </c>
      <c r="I39" s="92" t="s">
        <v>300</v>
      </c>
      <c r="J39" s="104">
        <v>976552500</v>
      </c>
      <c r="K39" s="92"/>
      <c r="L39" s="92" t="s">
        <v>198</v>
      </c>
    </row>
    <row r="40" spans="1:12" ht="108" x14ac:dyDescent="0.2">
      <c r="A40" s="119">
        <f t="shared" si="0"/>
        <v>35</v>
      </c>
      <c r="B40" s="90" t="s">
        <v>194</v>
      </c>
      <c r="C40" s="90" t="s">
        <v>109</v>
      </c>
      <c r="D40" s="90" t="s">
        <v>100</v>
      </c>
      <c r="E40" s="91" t="s">
        <v>199</v>
      </c>
      <c r="F40" s="92">
        <v>43263</v>
      </c>
      <c r="G40" s="92" t="s">
        <v>200</v>
      </c>
      <c r="H40" s="92" t="s">
        <v>201</v>
      </c>
      <c r="I40" s="92" t="s">
        <v>300</v>
      </c>
      <c r="J40" s="104">
        <v>184633334</v>
      </c>
      <c r="K40" s="92"/>
      <c r="L40" s="92" t="s">
        <v>198</v>
      </c>
    </row>
    <row r="41" spans="1:12" ht="148.5" x14ac:dyDescent="0.2">
      <c r="A41" s="119">
        <f t="shared" si="0"/>
        <v>36</v>
      </c>
      <c r="B41" s="90" t="s">
        <v>194</v>
      </c>
      <c r="C41" s="90" t="s">
        <v>109</v>
      </c>
      <c r="D41" s="90" t="s">
        <v>100</v>
      </c>
      <c r="E41" s="91" t="s">
        <v>93</v>
      </c>
      <c r="F41" s="92">
        <v>43245</v>
      </c>
      <c r="G41" s="95" t="s">
        <v>123</v>
      </c>
      <c r="H41" s="95" t="s">
        <v>202</v>
      </c>
      <c r="I41" s="92" t="s">
        <v>300</v>
      </c>
      <c r="J41" s="105">
        <v>650043000</v>
      </c>
      <c r="K41" s="95"/>
      <c r="L41" s="95" t="s">
        <v>203</v>
      </c>
    </row>
    <row r="42" spans="1:12" ht="162" x14ac:dyDescent="0.2">
      <c r="A42" s="119">
        <f t="shared" si="0"/>
        <v>37</v>
      </c>
      <c r="B42" s="97" t="s">
        <v>204</v>
      </c>
      <c r="C42" s="91" t="s">
        <v>105</v>
      </c>
      <c r="D42" s="90" t="s">
        <v>92</v>
      </c>
      <c r="E42" s="91" t="s">
        <v>205</v>
      </c>
      <c r="F42" s="106">
        <v>43269</v>
      </c>
      <c r="G42" s="97" t="s">
        <v>206</v>
      </c>
      <c r="H42" s="97" t="s">
        <v>207</v>
      </c>
      <c r="I42" s="92" t="s">
        <v>300</v>
      </c>
      <c r="J42" s="105">
        <v>477009870</v>
      </c>
      <c r="K42" s="91"/>
      <c r="L42" s="103" t="s">
        <v>94</v>
      </c>
    </row>
    <row r="43" spans="1:12" ht="409.5" hidden="1" x14ac:dyDescent="0.2">
      <c r="A43" s="119">
        <f t="shared" si="0"/>
        <v>38</v>
      </c>
      <c r="B43" s="98" t="s">
        <v>208</v>
      </c>
      <c r="C43" s="98" t="s">
        <v>109</v>
      </c>
      <c r="D43" s="90" t="s">
        <v>100</v>
      </c>
      <c r="E43" s="108" t="s">
        <v>93</v>
      </c>
      <c r="F43" s="109">
        <v>43210</v>
      </c>
      <c r="G43" s="98" t="s">
        <v>209</v>
      </c>
      <c r="H43" s="98" t="s">
        <v>210</v>
      </c>
      <c r="I43" s="92">
        <v>43272</v>
      </c>
      <c r="J43" s="107">
        <v>150200807</v>
      </c>
      <c r="K43" s="107">
        <v>150200807</v>
      </c>
      <c r="L43" s="92" t="s">
        <v>211</v>
      </c>
    </row>
    <row r="44" spans="1:12" ht="283.5" x14ac:dyDescent="0.2">
      <c r="A44" s="119">
        <f t="shared" si="0"/>
        <v>39</v>
      </c>
      <c r="B44" s="98" t="s">
        <v>208</v>
      </c>
      <c r="C44" s="98" t="s">
        <v>109</v>
      </c>
      <c r="D44" s="90" t="s">
        <v>100</v>
      </c>
      <c r="E44" s="108" t="s">
        <v>212</v>
      </c>
      <c r="F44" s="109">
        <v>43231</v>
      </c>
      <c r="G44" s="98" t="s">
        <v>213</v>
      </c>
      <c r="H44" s="98" t="s">
        <v>214</v>
      </c>
      <c r="I44" s="92" t="s">
        <v>300</v>
      </c>
      <c r="J44" s="107">
        <v>650903400</v>
      </c>
      <c r="K44" s="107"/>
      <c r="L44" s="95" t="s">
        <v>215</v>
      </c>
    </row>
    <row r="45" spans="1:12" ht="256.5" x14ac:dyDescent="0.2">
      <c r="A45" s="119">
        <f t="shared" si="0"/>
        <v>40</v>
      </c>
      <c r="B45" s="98" t="s">
        <v>208</v>
      </c>
      <c r="C45" s="98" t="s">
        <v>109</v>
      </c>
      <c r="D45" s="98" t="s">
        <v>100</v>
      </c>
      <c r="E45" s="108" t="s">
        <v>216</v>
      </c>
      <c r="F45" s="109">
        <v>43241</v>
      </c>
      <c r="G45" s="98" t="s">
        <v>217</v>
      </c>
      <c r="H45" s="98" t="s">
        <v>218</v>
      </c>
      <c r="I45" s="92" t="s">
        <v>300</v>
      </c>
      <c r="J45" s="107">
        <v>191970000</v>
      </c>
      <c r="K45" s="107"/>
      <c r="L45" s="95" t="s">
        <v>219</v>
      </c>
    </row>
    <row r="46" spans="1:12" ht="256.5" hidden="1" x14ac:dyDescent="0.2">
      <c r="A46" s="119">
        <f t="shared" si="0"/>
        <v>41</v>
      </c>
      <c r="B46" s="98" t="s">
        <v>208</v>
      </c>
      <c r="C46" s="98" t="s">
        <v>109</v>
      </c>
      <c r="D46" s="90" t="s">
        <v>92</v>
      </c>
      <c r="E46" s="108" t="s">
        <v>220</v>
      </c>
      <c r="F46" s="109">
        <v>43251</v>
      </c>
      <c r="G46" s="98" t="s">
        <v>221</v>
      </c>
      <c r="H46" s="99" t="s">
        <v>222</v>
      </c>
      <c r="I46" s="92">
        <v>43272</v>
      </c>
      <c r="J46" s="107">
        <v>176987600</v>
      </c>
      <c r="K46" s="107">
        <v>88351600</v>
      </c>
      <c r="L46" s="95" t="s">
        <v>223</v>
      </c>
    </row>
    <row r="47" spans="1:12" s="120" customFormat="1" ht="191.25" hidden="1" x14ac:dyDescent="0.25">
      <c r="A47" s="119">
        <f t="shared" si="0"/>
        <v>42</v>
      </c>
      <c r="B47" s="113" t="s">
        <v>104</v>
      </c>
      <c r="C47" s="113" t="s">
        <v>109</v>
      </c>
      <c r="D47" s="113" t="s">
        <v>100</v>
      </c>
      <c r="E47" s="110" t="s">
        <v>265</v>
      </c>
      <c r="F47" s="111">
        <v>43285</v>
      </c>
      <c r="G47" s="113" t="s">
        <v>266</v>
      </c>
      <c r="H47" s="113" t="s">
        <v>267</v>
      </c>
      <c r="I47" s="121">
        <v>43361</v>
      </c>
      <c r="J47" s="114">
        <v>66545000</v>
      </c>
      <c r="K47" s="114">
        <v>53033333</v>
      </c>
      <c r="L47" s="115" t="s">
        <v>268</v>
      </c>
    </row>
    <row r="48" spans="1:12" s="120" customFormat="1" ht="89.25" hidden="1" x14ac:dyDescent="0.25">
      <c r="A48" s="119">
        <f t="shared" si="0"/>
        <v>43</v>
      </c>
      <c r="B48" s="113" t="s">
        <v>269</v>
      </c>
      <c r="C48" s="113" t="s">
        <v>109</v>
      </c>
      <c r="D48" s="113" t="s">
        <v>100</v>
      </c>
      <c r="E48" s="110" t="s">
        <v>270</v>
      </c>
      <c r="F48" s="111">
        <v>43285</v>
      </c>
      <c r="G48" s="113" t="s">
        <v>271</v>
      </c>
      <c r="H48" s="113" t="s">
        <v>272</v>
      </c>
      <c r="I48" s="121">
        <v>43361</v>
      </c>
      <c r="J48" s="114">
        <v>142500000</v>
      </c>
      <c r="K48" s="114">
        <v>111000000</v>
      </c>
      <c r="L48" s="115" t="s">
        <v>231</v>
      </c>
    </row>
    <row r="49" spans="1:12" s="120" customFormat="1" ht="89.25" hidden="1" x14ac:dyDescent="0.25">
      <c r="A49" s="119">
        <f t="shared" si="0"/>
        <v>44</v>
      </c>
      <c r="B49" s="113" t="s">
        <v>104</v>
      </c>
      <c r="C49" s="113" t="s">
        <v>91</v>
      </c>
      <c r="D49" s="113" t="s">
        <v>92</v>
      </c>
      <c r="E49" s="110" t="s">
        <v>273</v>
      </c>
      <c r="F49" s="111">
        <v>43285</v>
      </c>
      <c r="G49" s="113" t="s">
        <v>274</v>
      </c>
      <c r="H49" s="113" t="s">
        <v>275</v>
      </c>
      <c r="I49" s="121">
        <v>43341</v>
      </c>
      <c r="J49" s="114">
        <v>240000000</v>
      </c>
      <c r="K49" s="114">
        <v>120000000</v>
      </c>
      <c r="L49" s="115" t="s">
        <v>276</v>
      </c>
    </row>
    <row r="50" spans="1:12" s="120" customFormat="1" ht="165.75" hidden="1" x14ac:dyDescent="0.25">
      <c r="A50" s="119">
        <f t="shared" si="0"/>
        <v>45</v>
      </c>
      <c r="B50" s="113" t="s">
        <v>104</v>
      </c>
      <c r="C50" s="113" t="s">
        <v>105</v>
      </c>
      <c r="D50" s="113" t="s">
        <v>158</v>
      </c>
      <c r="E50" s="110" t="s">
        <v>277</v>
      </c>
      <c r="F50" s="111">
        <v>43286</v>
      </c>
      <c r="G50" s="117" t="s">
        <v>278</v>
      </c>
      <c r="H50" s="113" t="s">
        <v>279</v>
      </c>
      <c r="I50" s="121">
        <v>43361</v>
      </c>
      <c r="J50" s="114">
        <v>172082736</v>
      </c>
      <c r="K50" s="114">
        <v>132906000</v>
      </c>
      <c r="L50" s="115" t="s">
        <v>261</v>
      </c>
    </row>
    <row r="51" spans="1:12" s="120" customFormat="1" ht="102" hidden="1" x14ac:dyDescent="0.25">
      <c r="A51" s="119">
        <f t="shared" si="0"/>
        <v>46</v>
      </c>
      <c r="B51" s="113" t="s">
        <v>104</v>
      </c>
      <c r="C51" s="113" t="s">
        <v>105</v>
      </c>
      <c r="D51" s="113" t="s">
        <v>100</v>
      </c>
      <c r="E51" s="110" t="s">
        <v>277</v>
      </c>
      <c r="F51" s="111">
        <v>43286</v>
      </c>
      <c r="G51" s="116" t="s">
        <v>280</v>
      </c>
      <c r="H51" s="113" t="s">
        <v>281</v>
      </c>
      <c r="I51" s="121">
        <v>43361</v>
      </c>
      <c r="J51" s="114">
        <v>204018383</v>
      </c>
      <c r="K51" s="114">
        <v>162046912</v>
      </c>
      <c r="L51" s="115" t="s">
        <v>282</v>
      </c>
    </row>
    <row r="52" spans="1:12" s="120" customFormat="1" ht="114.75" hidden="1" x14ac:dyDescent="0.25">
      <c r="A52" s="119">
        <f t="shared" si="0"/>
        <v>47</v>
      </c>
      <c r="B52" s="113" t="s">
        <v>104</v>
      </c>
      <c r="C52" s="113" t="s">
        <v>105</v>
      </c>
      <c r="D52" s="113" t="s">
        <v>100</v>
      </c>
      <c r="E52" s="110" t="s">
        <v>283</v>
      </c>
      <c r="F52" s="111">
        <v>43292</v>
      </c>
      <c r="G52" s="116" t="s">
        <v>284</v>
      </c>
      <c r="H52" s="113" t="s">
        <v>285</v>
      </c>
      <c r="I52" s="121">
        <v>43361</v>
      </c>
      <c r="J52" s="114">
        <v>77730165</v>
      </c>
      <c r="K52" s="114">
        <v>61674827</v>
      </c>
      <c r="L52" s="115" t="s">
        <v>276</v>
      </c>
    </row>
    <row r="53" spans="1:12" s="120" customFormat="1" ht="76.5" hidden="1" x14ac:dyDescent="0.25">
      <c r="A53" s="119">
        <f t="shared" si="0"/>
        <v>48</v>
      </c>
      <c r="B53" s="110" t="s">
        <v>159</v>
      </c>
      <c r="C53" s="110" t="s">
        <v>109</v>
      </c>
      <c r="D53" s="110" t="s">
        <v>100</v>
      </c>
      <c r="E53" s="110" t="s">
        <v>186</v>
      </c>
      <c r="F53" s="111">
        <v>43293</v>
      </c>
      <c r="G53" s="113" t="s">
        <v>286</v>
      </c>
      <c r="H53" s="113" t="s">
        <v>287</v>
      </c>
      <c r="I53" s="121">
        <v>43378</v>
      </c>
      <c r="J53" s="114">
        <v>311103898</v>
      </c>
      <c r="K53" s="114">
        <v>154724333</v>
      </c>
      <c r="L53" s="115" t="s">
        <v>276</v>
      </c>
    </row>
    <row r="54" spans="1:12" s="120" customFormat="1" ht="102" hidden="1" x14ac:dyDescent="0.25">
      <c r="A54" s="119">
        <f t="shared" si="0"/>
        <v>49</v>
      </c>
      <c r="B54" s="110" t="s">
        <v>159</v>
      </c>
      <c r="C54" s="110" t="s">
        <v>151</v>
      </c>
      <c r="D54" s="110" t="s">
        <v>92</v>
      </c>
      <c r="E54" s="110" t="s">
        <v>224</v>
      </c>
      <c r="F54" s="111">
        <v>43297</v>
      </c>
      <c r="G54" s="112" t="s">
        <v>225</v>
      </c>
      <c r="H54" s="113" t="s">
        <v>226</v>
      </c>
      <c r="I54" s="121">
        <v>43430</v>
      </c>
      <c r="J54" s="114">
        <v>198025415</v>
      </c>
      <c r="K54" s="114">
        <v>198025415</v>
      </c>
      <c r="L54" s="115" t="s">
        <v>227</v>
      </c>
    </row>
    <row r="55" spans="1:12" s="120" customFormat="1" ht="114.75" hidden="1" x14ac:dyDescent="0.25">
      <c r="A55" s="119">
        <f t="shared" si="0"/>
        <v>50</v>
      </c>
      <c r="B55" s="113" t="s">
        <v>194</v>
      </c>
      <c r="C55" s="113" t="s">
        <v>109</v>
      </c>
      <c r="D55" s="113" t="s">
        <v>92</v>
      </c>
      <c r="E55" s="110" t="s">
        <v>288</v>
      </c>
      <c r="F55" s="111">
        <v>43298</v>
      </c>
      <c r="G55" s="117" t="s">
        <v>289</v>
      </c>
      <c r="H55" s="113" t="s">
        <v>290</v>
      </c>
      <c r="I55" s="121">
        <v>43402</v>
      </c>
      <c r="J55" s="114">
        <v>1207114000</v>
      </c>
      <c r="K55" s="114">
        <v>600000000</v>
      </c>
      <c r="L55" s="115" t="s">
        <v>261</v>
      </c>
    </row>
    <row r="56" spans="1:12" s="120" customFormat="1" ht="127.5" hidden="1" x14ac:dyDescent="0.25">
      <c r="A56" s="119">
        <f t="shared" si="0"/>
        <v>51</v>
      </c>
      <c r="B56" s="112" t="s">
        <v>204</v>
      </c>
      <c r="C56" s="112" t="s">
        <v>105</v>
      </c>
      <c r="D56" s="113" t="s">
        <v>92</v>
      </c>
      <c r="E56" s="110" t="s">
        <v>228</v>
      </c>
      <c r="F56" s="111">
        <v>43300</v>
      </c>
      <c r="G56" s="116" t="s">
        <v>229</v>
      </c>
      <c r="H56" s="113" t="s">
        <v>230</v>
      </c>
      <c r="I56" s="121">
        <v>43430</v>
      </c>
      <c r="J56" s="114">
        <v>294000000</v>
      </c>
      <c r="K56" s="114">
        <v>147000000</v>
      </c>
      <c r="L56" s="115" t="s">
        <v>231</v>
      </c>
    </row>
    <row r="57" spans="1:12" s="120" customFormat="1" ht="102" hidden="1" x14ac:dyDescent="0.25">
      <c r="A57" s="119">
        <f t="shared" si="0"/>
        <v>52</v>
      </c>
      <c r="B57" s="113" t="s">
        <v>104</v>
      </c>
      <c r="C57" s="113" t="s">
        <v>91</v>
      </c>
      <c r="D57" s="113" t="s">
        <v>92</v>
      </c>
      <c r="E57" s="110" t="s">
        <v>291</v>
      </c>
      <c r="F57" s="111">
        <v>43300</v>
      </c>
      <c r="G57" s="113" t="s">
        <v>292</v>
      </c>
      <c r="H57" s="113" t="s">
        <v>293</v>
      </c>
      <c r="I57" s="121">
        <v>43361</v>
      </c>
      <c r="J57" s="114">
        <v>70000000</v>
      </c>
      <c r="K57" s="114">
        <v>56000000</v>
      </c>
      <c r="L57" s="115" t="s">
        <v>254</v>
      </c>
    </row>
    <row r="58" spans="1:12" s="120" customFormat="1" ht="178.5" hidden="1" x14ac:dyDescent="0.25">
      <c r="A58" s="119">
        <f t="shared" si="0"/>
        <v>53</v>
      </c>
      <c r="B58" s="110" t="s">
        <v>159</v>
      </c>
      <c r="C58" s="110" t="s">
        <v>109</v>
      </c>
      <c r="D58" s="110" t="s">
        <v>100</v>
      </c>
      <c r="E58" s="110" t="s">
        <v>294</v>
      </c>
      <c r="F58" s="111">
        <v>43300</v>
      </c>
      <c r="G58" s="116" t="s">
        <v>295</v>
      </c>
      <c r="H58" s="113" t="s">
        <v>296</v>
      </c>
      <c r="I58" s="121">
        <v>43393</v>
      </c>
      <c r="J58" s="114">
        <v>214091871</v>
      </c>
      <c r="K58" s="114">
        <v>172022897</v>
      </c>
      <c r="L58" s="115" t="s">
        <v>231</v>
      </c>
    </row>
    <row r="59" spans="1:12" s="120" customFormat="1" ht="140.25" x14ac:dyDescent="0.25">
      <c r="A59" s="119">
        <f t="shared" si="0"/>
        <v>54</v>
      </c>
      <c r="B59" s="113" t="s">
        <v>104</v>
      </c>
      <c r="C59" s="113" t="s">
        <v>109</v>
      </c>
      <c r="D59" s="113" t="s">
        <v>96</v>
      </c>
      <c r="E59" s="110" t="s">
        <v>297</v>
      </c>
      <c r="F59" s="111">
        <v>43304</v>
      </c>
      <c r="G59" s="112" t="s">
        <v>298</v>
      </c>
      <c r="H59" s="113" t="s">
        <v>299</v>
      </c>
      <c r="I59" s="121" t="s">
        <v>300</v>
      </c>
      <c r="J59" s="114">
        <v>200000000</v>
      </c>
      <c r="K59" s="114">
        <v>0</v>
      </c>
      <c r="L59" s="115" t="s">
        <v>301</v>
      </c>
    </row>
    <row r="60" spans="1:12" s="120" customFormat="1" ht="89.25" x14ac:dyDescent="0.25">
      <c r="A60" s="119">
        <f t="shared" si="0"/>
        <v>55</v>
      </c>
      <c r="B60" s="110" t="s">
        <v>159</v>
      </c>
      <c r="C60" s="110" t="s">
        <v>160</v>
      </c>
      <c r="D60" s="110" t="s">
        <v>100</v>
      </c>
      <c r="E60" s="110" t="s">
        <v>302</v>
      </c>
      <c r="F60" s="111">
        <v>43304</v>
      </c>
      <c r="G60" s="117" t="s">
        <v>303</v>
      </c>
      <c r="H60" s="113" t="s">
        <v>304</v>
      </c>
      <c r="I60" s="121" t="s">
        <v>300</v>
      </c>
      <c r="J60" s="114">
        <v>202322780</v>
      </c>
      <c r="K60" s="114">
        <v>0</v>
      </c>
      <c r="L60" s="115" t="s">
        <v>301</v>
      </c>
    </row>
    <row r="61" spans="1:12" s="120" customFormat="1" ht="89.25" hidden="1" x14ac:dyDescent="0.25">
      <c r="A61" s="119">
        <f t="shared" si="0"/>
        <v>56</v>
      </c>
      <c r="B61" s="112" t="s">
        <v>208</v>
      </c>
      <c r="C61" s="112" t="s">
        <v>109</v>
      </c>
      <c r="D61" s="113" t="s">
        <v>92</v>
      </c>
      <c r="E61" s="110" t="s">
        <v>305</v>
      </c>
      <c r="F61" s="111">
        <v>43305</v>
      </c>
      <c r="G61" s="117" t="s">
        <v>306</v>
      </c>
      <c r="H61" s="113" t="s">
        <v>307</v>
      </c>
      <c r="I61" s="121">
        <v>43402</v>
      </c>
      <c r="J61" s="114">
        <v>302000000</v>
      </c>
      <c r="K61" s="114">
        <v>151000000</v>
      </c>
      <c r="L61" s="115" t="s">
        <v>231</v>
      </c>
    </row>
    <row r="62" spans="1:12" s="120" customFormat="1" ht="114.75" x14ac:dyDescent="0.25">
      <c r="A62" s="119">
        <f t="shared" si="0"/>
        <v>57</v>
      </c>
      <c r="B62" s="113" t="s">
        <v>194</v>
      </c>
      <c r="C62" s="113" t="s">
        <v>109</v>
      </c>
      <c r="D62" s="113" t="s">
        <v>92</v>
      </c>
      <c r="E62" s="110" t="s">
        <v>308</v>
      </c>
      <c r="F62" s="111">
        <v>43305</v>
      </c>
      <c r="G62" s="117" t="s">
        <v>309</v>
      </c>
      <c r="H62" s="113" t="s">
        <v>310</v>
      </c>
      <c r="I62" s="121" t="s">
        <v>300</v>
      </c>
      <c r="J62" s="114">
        <v>863276478</v>
      </c>
      <c r="K62" s="114">
        <v>0</v>
      </c>
      <c r="L62" s="115" t="s">
        <v>301</v>
      </c>
    </row>
    <row r="63" spans="1:12" s="120" customFormat="1" ht="242.25" x14ac:dyDescent="0.25">
      <c r="A63" s="119">
        <f t="shared" si="0"/>
        <v>58</v>
      </c>
      <c r="B63" s="113" t="s">
        <v>104</v>
      </c>
      <c r="C63" s="113" t="s">
        <v>91</v>
      </c>
      <c r="D63" s="113" t="s">
        <v>92</v>
      </c>
      <c r="E63" s="110" t="s">
        <v>311</v>
      </c>
      <c r="F63" s="111">
        <v>43305</v>
      </c>
      <c r="G63" s="113" t="s">
        <v>312</v>
      </c>
      <c r="H63" s="113" t="s">
        <v>313</v>
      </c>
      <c r="I63" s="121" t="s">
        <v>300</v>
      </c>
      <c r="J63" s="114">
        <v>100000000</v>
      </c>
      <c r="K63" s="114">
        <v>0</v>
      </c>
      <c r="L63" s="115" t="s">
        <v>314</v>
      </c>
    </row>
    <row r="64" spans="1:12" s="120" customFormat="1" ht="114.75" x14ac:dyDescent="0.25">
      <c r="A64" s="119">
        <f t="shared" si="0"/>
        <v>59</v>
      </c>
      <c r="B64" s="113" t="s">
        <v>269</v>
      </c>
      <c r="C64" s="113" t="s">
        <v>109</v>
      </c>
      <c r="D64" s="113" t="s">
        <v>92</v>
      </c>
      <c r="E64" s="110" t="s">
        <v>315</v>
      </c>
      <c r="F64" s="111">
        <v>43305</v>
      </c>
      <c r="G64" s="112" t="s">
        <v>316</v>
      </c>
      <c r="H64" s="113" t="s">
        <v>317</v>
      </c>
      <c r="I64" s="121" t="s">
        <v>300</v>
      </c>
      <c r="J64" s="114">
        <v>250000000</v>
      </c>
      <c r="K64" s="114">
        <v>0</v>
      </c>
      <c r="L64" s="115" t="s">
        <v>318</v>
      </c>
    </row>
    <row r="65" spans="1:12" s="120" customFormat="1" ht="102" x14ac:dyDescent="0.25">
      <c r="A65" s="119">
        <f t="shared" si="0"/>
        <v>60</v>
      </c>
      <c r="B65" s="113" t="s">
        <v>194</v>
      </c>
      <c r="C65" s="113" t="s">
        <v>109</v>
      </c>
      <c r="D65" s="113" t="s">
        <v>92</v>
      </c>
      <c r="E65" s="110" t="s">
        <v>319</v>
      </c>
      <c r="F65" s="111">
        <v>43305</v>
      </c>
      <c r="G65" s="112" t="s">
        <v>320</v>
      </c>
      <c r="H65" s="113" t="s">
        <v>321</v>
      </c>
      <c r="I65" s="121" t="s">
        <v>300</v>
      </c>
      <c r="J65" s="114">
        <v>50000000</v>
      </c>
      <c r="K65" s="114">
        <v>0</v>
      </c>
      <c r="L65" s="115" t="s">
        <v>322</v>
      </c>
    </row>
    <row r="66" spans="1:12" s="120" customFormat="1" ht="114.75" hidden="1" x14ac:dyDescent="0.25">
      <c r="A66" s="119">
        <f t="shared" si="0"/>
        <v>61</v>
      </c>
      <c r="B66" s="112" t="s">
        <v>208</v>
      </c>
      <c r="C66" s="112" t="s">
        <v>109</v>
      </c>
      <c r="D66" s="113" t="s">
        <v>92</v>
      </c>
      <c r="E66" s="110" t="s">
        <v>323</v>
      </c>
      <c r="F66" s="111">
        <v>43305</v>
      </c>
      <c r="G66" s="113" t="s">
        <v>324</v>
      </c>
      <c r="H66" s="113" t="s">
        <v>325</v>
      </c>
      <c r="I66" s="121">
        <v>43361</v>
      </c>
      <c r="J66" s="114">
        <v>44143440</v>
      </c>
      <c r="K66" s="114">
        <v>35139440</v>
      </c>
      <c r="L66" s="115" t="s">
        <v>276</v>
      </c>
    </row>
    <row r="67" spans="1:12" s="120" customFormat="1" ht="140.25" hidden="1" x14ac:dyDescent="0.25">
      <c r="A67" s="119">
        <f t="shared" si="0"/>
        <v>62</v>
      </c>
      <c r="B67" s="112" t="s">
        <v>204</v>
      </c>
      <c r="C67" s="112" t="s">
        <v>160</v>
      </c>
      <c r="D67" s="113" t="s">
        <v>92</v>
      </c>
      <c r="E67" s="110" t="s">
        <v>232</v>
      </c>
      <c r="F67" s="111">
        <v>43307</v>
      </c>
      <c r="G67" s="117" t="s">
        <v>233</v>
      </c>
      <c r="H67" s="113" t="s">
        <v>234</v>
      </c>
      <c r="I67" s="121">
        <v>43430</v>
      </c>
      <c r="J67" s="114">
        <v>386246339</v>
      </c>
      <c r="K67" s="114">
        <v>386246339</v>
      </c>
      <c r="L67" s="115" t="s">
        <v>227</v>
      </c>
    </row>
    <row r="68" spans="1:12" s="120" customFormat="1" ht="114.75" x14ac:dyDescent="0.25">
      <c r="A68" s="119">
        <f t="shared" si="0"/>
        <v>63</v>
      </c>
      <c r="B68" s="113" t="s">
        <v>194</v>
      </c>
      <c r="C68" s="113" t="s">
        <v>105</v>
      </c>
      <c r="D68" s="113" t="s">
        <v>100</v>
      </c>
      <c r="E68" s="110" t="s">
        <v>326</v>
      </c>
      <c r="F68" s="111">
        <v>43307</v>
      </c>
      <c r="G68" s="117" t="s">
        <v>327</v>
      </c>
      <c r="H68" s="113" t="s">
        <v>328</v>
      </c>
      <c r="I68" s="121" t="s">
        <v>300</v>
      </c>
      <c r="J68" s="114">
        <v>71908750</v>
      </c>
      <c r="K68" s="114">
        <v>0</v>
      </c>
      <c r="L68" s="115" t="s">
        <v>301</v>
      </c>
    </row>
    <row r="69" spans="1:12" s="120" customFormat="1" ht="140.25" x14ac:dyDescent="0.25">
      <c r="A69" s="119">
        <f t="shared" si="0"/>
        <v>64</v>
      </c>
      <c r="B69" s="113" t="s">
        <v>329</v>
      </c>
      <c r="C69" s="113" t="s">
        <v>105</v>
      </c>
      <c r="D69" s="113" t="s">
        <v>92</v>
      </c>
      <c r="E69" s="110" t="s">
        <v>330</v>
      </c>
      <c r="F69" s="111">
        <v>43308</v>
      </c>
      <c r="G69" s="113" t="s">
        <v>331</v>
      </c>
      <c r="H69" s="113" t="s">
        <v>332</v>
      </c>
      <c r="I69" s="121" t="s">
        <v>300</v>
      </c>
      <c r="J69" s="114">
        <v>443560000</v>
      </c>
      <c r="K69" s="114">
        <v>0</v>
      </c>
      <c r="L69" s="115" t="s">
        <v>322</v>
      </c>
    </row>
    <row r="70" spans="1:12" s="120" customFormat="1" ht="140.25" x14ac:dyDescent="0.25">
      <c r="A70" s="119">
        <f t="shared" si="0"/>
        <v>65</v>
      </c>
      <c r="B70" s="113" t="s">
        <v>104</v>
      </c>
      <c r="C70" s="113" t="s">
        <v>151</v>
      </c>
      <c r="D70" s="113" t="s">
        <v>92</v>
      </c>
      <c r="E70" s="110" t="s">
        <v>333</v>
      </c>
      <c r="F70" s="111">
        <v>43308</v>
      </c>
      <c r="G70" s="112" t="s">
        <v>334</v>
      </c>
      <c r="H70" s="113" t="s">
        <v>335</v>
      </c>
      <c r="I70" s="121" t="s">
        <v>300</v>
      </c>
      <c r="J70" s="114">
        <v>153663131</v>
      </c>
      <c r="K70" s="114">
        <v>0</v>
      </c>
      <c r="L70" s="115" t="s">
        <v>336</v>
      </c>
    </row>
    <row r="71" spans="1:12" s="120" customFormat="1" ht="127.5" x14ac:dyDescent="0.25">
      <c r="A71" s="119">
        <f t="shared" si="0"/>
        <v>66</v>
      </c>
      <c r="B71" s="113" t="s">
        <v>194</v>
      </c>
      <c r="C71" s="113" t="s">
        <v>109</v>
      </c>
      <c r="D71" s="113" t="s">
        <v>92</v>
      </c>
      <c r="E71" s="110" t="s">
        <v>235</v>
      </c>
      <c r="F71" s="111">
        <v>43308</v>
      </c>
      <c r="G71" s="113" t="s">
        <v>337</v>
      </c>
      <c r="H71" s="113" t="s">
        <v>338</v>
      </c>
      <c r="I71" s="121" t="s">
        <v>300</v>
      </c>
      <c r="J71" s="114">
        <v>75541923</v>
      </c>
      <c r="K71" s="114">
        <v>0</v>
      </c>
      <c r="L71" s="115" t="s">
        <v>314</v>
      </c>
    </row>
    <row r="72" spans="1:12" s="120" customFormat="1" ht="63.75" x14ac:dyDescent="0.25">
      <c r="A72" s="119">
        <f t="shared" ref="A72:A115" si="1">+A71+1</f>
        <v>67</v>
      </c>
      <c r="B72" s="112" t="s">
        <v>204</v>
      </c>
      <c r="C72" s="112" t="s">
        <v>105</v>
      </c>
      <c r="D72" s="113" t="s">
        <v>92</v>
      </c>
      <c r="E72" s="110" t="s">
        <v>339</v>
      </c>
      <c r="F72" s="111">
        <v>43308</v>
      </c>
      <c r="G72" s="113" t="s">
        <v>340</v>
      </c>
      <c r="H72" s="113" t="s">
        <v>341</v>
      </c>
      <c r="I72" s="121" t="s">
        <v>300</v>
      </c>
      <c r="J72" s="114">
        <v>202053995</v>
      </c>
      <c r="K72" s="114">
        <v>0</v>
      </c>
      <c r="L72" s="115" t="s">
        <v>301</v>
      </c>
    </row>
    <row r="73" spans="1:12" s="120" customFormat="1" ht="165.75" hidden="1" x14ac:dyDescent="0.25">
      <c r="A73" s="119">
        <f t="shared" si="1"/>
        <v>68</v>
      </c>
      <c r="B73" s="113" t="s">
        <v>194</v>
      </c>
      <c r="C73" s="113" t="s">
        <v>109</v>
      </c>
      <c r="D73" s="113" t="s">
        <v>100</v>
      </c>
      <c r="E73" s="110" t="s">
        <v>235</v>
      </c>
      <c r="F73" s="111">
        <v>43308</v>
      </c>
      <c r="G73" s="113" t="s">
        <v>236</v>
      </c>
      <c r="H73" s="113" t="s">
        <v>237</v>
      </c>
      <c r="I73" s="121">
        <v>43430</v>
      </c>
      <c r="J73" s="114">
        <v>231417000</v>
      </c>
      <c r="K73" s="114">
        <v>115708500</v>
      </c>
      <c r="L73" s="115" t="s">
        <v>227</v>
      </c>
    </row>
    <row r="74" spans="1:12" s="120" customFormat="1" ht="280.5" hidden="1" x14ac:dyDescent="0.25">
      <c r="A74" s="119">
        <f t="shared" si="1"/>
        <v>69</v>
      </c>
      <c r="B74" s="113" t="s">
        <v>104</v>
      </c>
      <c r="C74" s="113" t="s">
        <v>105</v>
      </c>
      <c r="D74" s="113" t="s">
        <v>100</v>
      </c>
      <c r="E74" s="110" t="s">
        <v>342</v>
      </c>
      <c r="F74" s="111">
        <v>43308</v>
      </c>
      <c r="G74" s="117" t="s">
        <v>343</v>
      </c>
      <c r="H74" s="113" t="s">
        <v>344</v>
      </c>
      <c r="I74" s="121">
        <v>43404</v>
      </c>
      <c r="J74" s="114">
        <v>216560000</v>
      </c>
      <c r="K74" s="114">
        <v>108280000</v>
      </c>
      <c r="L74" s="115" t="s">
        <v>268</v>
      </c>
    </row>
    <row r="75" spans="1:12" s="120" customFormat="1" ht="76.5" hidden="1" x14ac:dyDescent="0.25">
      <c r="A75" s="119">
        <f t="shared" si="1"/>
        <v>70</v>
      </c>
      <c r="B75" s="113" t="s">
        <v>194</v>
      </c>
      <c r="C75" s="113" t="s">
        <v>109</v>
      </c>
      <c r="D75" s="113" t="s">
        <v>92</v>
      </c>
      <c r="E75" s="110" t="s">
        <v>238</v>
      </c>
      <c r="F75" s="111">
        <v>43311</v>
      </c>
      <c r="G75" s="117" t="s">
        <v>239</v>
      </c>
      <c r="H75" s="113" t="s">
        <v>240</v>
      </c>
      <c r="I75" s="121">
        <v>43430</v>
      </c>
      <c r="J75" s="114">
        <v>511344509</v>
      </c>
      <c r="K75" s="114">
        <v>406430426</v>
      </c>
      <c r="L75" s="115" t="s">
        <v>227</v>
      </c>
    </row>
    <row r="76" spans="1:12" s="120" customFormat="1" ht="127.5" x14ac:dyDescent="0.25">
      <c r="A76" s="119">
        <f t="shared" si="1"/>
        <v>71</v>
      </c>
      <c r="B76" s="113" t="s">
        <v>104</v>
      </c>
      <c r="C76" s="113" t="s">
        <v>91</v>
      </c>
      <c r="D76" s="113" t="s">
        <v>92</v>
      </c>
      <c r="E76" s="110" t="s">
        <v>345</v>
      </c>
      <c r="F76" s="111">
        <v>43311</v>
      </c>
      <c r="G76" s="113" t="s">
        <v>346</v>
      </c>
      <c r="H76" s="113" t="s">
        <v>347</v>
      </c>
      <c r="I76" s="121" t="s">
        <v>300</v>
      </c>
      <c r="J76" s="114">
        <v>397998423</v>
      </c>
      <c r="K76" s="114">
        <v>0</v>
      </c>
      <c r="L76" s="115" t="s">
        <v>348</v>
      </c>
    </row>
    <row r="77" spans="1:12" s="120" customFormat="1" ht="102" x14ac:dyDescent="0.25">
      <c r="A77" s="119">
        <f t="shared" si="1"/>
        <v>72</v>
      </c>
      <c r="B77" s="113" t="s">
        <v>104</v>
      </c>
      <c r="C77" s="113" t="s">
        <v>91</v>
      </c>
      <c r="D77" s="113" t="s">
        <v>92</v>
      </c>
      <c r="E77" s="110" t="s">
        <v>349</v>
      </c>
      <c r="F77" s="111">
        <v>43311</v>
      </c>
      <c r="G77" s="116" t="s">
        <v>350</v>
      </c>
      <c r="H77" s="113" t="s">
        <v>351</v>
      </c>
      <c r="I77" s="121" t="s">
        <v>300</v>
      </c>
      <c r="J77" s="114">
        <v>89182640</v>
      </c>
      <c r="K77" s="114">
        <v>0</v>
      </c>
      <c r="L77" s="115" t="s">
        <v>322</v>
      </c>
    </row>
    <row r="78" spans="1:12" s="120" customFormat="1" ht="38.25" x14ac:dyDescent="0.25">
      <c r="A78" s="119">
        <f t="shared" si="1"/>
        <v>73</v>
      </c>
      <c r="B78" s="113" t="s">
        <v>269</v>
      </c>
      <c r="C78" s="113" t="s">
        <v>109</v>
      </c>
      <c r="D78" s="113" t="s">
        <v>92</v>
      </c>
      <c r="E78" s="110" t="s">
        <v>352</v>
      </c>
      <c r="F78" s="111">
        <v>43311</v>
      </c>
      <c r="G78" s="116" t="s">
        <v>353</v>
      </c>
      <c r="H78" s="113" t="s">
        <v>354</v>
      </c>
      <c r="I78" s="121" t="s">
        <v>300</v>
      </c>
      <c r="J78" s="114">
        <v>150000000</v>
      </c>
      <c r="K78" s="114">
        <v>0</v>
      </c>
      <c r="L78" s="115" t="s">
        <v>301</v>
      </c>
    </row>
    <row r="79" spans="1:12" s="120" customFormat="1" ht="140.25" hidden="1" x14ac:dyDescent="0.25">
      <c r="A79" s="119">
        <f t="shared" si="1"/>
        <v>74</v>
      </c>
      <c r="B79" s="113" t="s">
        <v>159</v>
      </c>
      <c r="C79" s="113" t="s">
        <v>109</v>
      </c>
      <c r="D79" s="113" t="s">
        <v>92</v>
      </c>
      <c r="E79" s="110" t="s">
        <v>241</v>
      </c>
      <c r="F79" s="111">
        <v>43313</v>
      </c>
      <c r="G79" s="117" t="s">
        <v>242</v>
      </c>
      <c r="H79" s="113" t="s">
        <v>243</v>
      </c>
      <c r="I79" s="121">
        <v>43447</v>
      </c>
      <c r="J79" s="114">
        <v>400000000</v>
      </c>
      <c r="K79" s="114">
        <v>200000000</v>
      </c>
      <c r="L79" s="115" t="s">
        <v>227</v>
      </c>
    </row>
    <row r="80" spans="1:12" s="120" customFormat="1" ht="191.25" x14ac:dyDescent="0.25">
      <c r="A80" s="119">
        <f t="shared" si="1"/>
        <v>75</v>
      </c>
      <c r="B80" s="110" t="s">
        <v>159</v>
      </c>
      <c r="C80" s="110" t="s">
        <v>160</v>
      </c>
      <c r="D80" s="110" t="s">
        <v>92</v>
      </c>
      <c r="E80" s="110" t="s">
        <v>302</v>
      </c>
      <c r="F80" s="111">
        <v>43313</v>
      </c>
      <c r="G80" s="116" t="s">
        <v>355</v>
      </c>
      <c r="H80" s="113" t="s">
        <v>356</v>
      </c>
      <c r="I80" s="121" t="s">
        <v>300</v>
      </c>
      <c r="J80" s="114">
        <v>1121530077</v>
      </c>
      <c r="K80" s="114">
        <v>0</v>
      </c>
      <c r="L80" s="115" t="s">
        <v>301</v>
      </c>
    </row>
    <row r="81" spans="1:12" s="120" customFormat="1" ht="76.5" hidden="1" x14ac:dyDescent="0.25">
      <c r="A81" s="119">
        <f t="shared" si="1"/>
        <v>76</v>
      </c>
      <c r="B81" s="113" t="s">
        <v>104</v>
      </c>
      <c r="C81" s="113" t="s">
        <v>151</v>
      </c>
      <c r="D81" s="113" t="s">
        <v>92</v>
      </c>
      <c r="E81" s="110" t="s">
        <v>357</v>
      </c>
      <c r="F81" s="111">
        <v>43313</v>
      </c>
      <c r="G81" s="116" t="s">
        <v>358</v>
      </c>
      <c r="H81" s="113" t="s">
        <v>359</v>
      </c>
      <c r="I81" s="121">
        <v>43378</v>
      </c>
      <c r="J81" s="114">
        <v>645393801</v>
      </c>
      <c r="K81" s="114">
        <v>309254271</v>
      </c>
      <c r="L81" s="115" t="s">
        <v>227</v>
      </c>
    </row>
    <row r="82" spans="1:12" s="120" customFormat="1" ht="114.75" hidden="1" x14ac:dyDescent="0.25">
      <c r="A82" s="119">
        <f t="shared" si="1"/>
        <v>77</v>
      </c>
      <c r="B82" s="113" t="s">
        <v>159</v>
      </c>
      <c r="C82" s="113" t="s">
        <v>109</v>
      </c>
      <c r="D82" s="113" t="s">
        <v>92</v>
      </c>
      <c r="E82" s="110" t="s">
        <v>186</v>
      </c>
      <c r="F82" s="111">
        <v>43313</v>
      </c>
      <c r="G82" s="113" t="s">
        <v>244</v>
      </c>
      <c r="H82" s="113" t="s">
        <v>245</v>
      </c>
      <c r="I82" s="121">
        <v>43430</v>
      </c>
      <c r="J82" s="114">
        <v>601130000</v>
      </c>
      <c r="K82" s="114">
        <v>300000000</v>
      </c>
      <c r="L82" s="115" t="s">
        <v>227</v>
      </c>
    </row>
    <row r="83" spans="1:12" s="120" customFormat="1" ht="102" hidden="1" x14ac:dyDescent="0.25">
      <c r="A83" s="119">
        <f t="shared" si="1"/>
        <v>78</v>
      </c>
      <c r="B83" s="113" t="s">
        <v>159</v>
      </c>
      <c r="C83" s="113" t="s">
        <v>109</v>
      </c>
      <c r="D83" s="113" t="s">
        <v>158</v>
      </c>
      <c r="E83" s="110" t="s">
        <v>246</v>
      </c>
      <c r="F83" s="111">
        <v>43313</v>
      </c>
      <c r="G83" s="117" t="s">
        <v>247</v>
      </c>
      <c r="H83" s="113" t="s">
        <v>248</v>
      </c>
      <c r="I83" s="121">
        <v>43447</v>
      </c>
      <c r="J83" s="114">
        <v>87200341.629999995</v>
      </c>
      <c r="K83" s="114">
        <v>69368193.390000001</v>
      </c>
      <c r="L83" s="115" t="s">
        <v>227</v>
      </c>
    </row>
    <row r="84" spans="1:12" s="120" customFormat="1" ht="89.25" hidden="1" x14ac:dyDescent="0.25">
      <c r="A84" s="119">
        <f t="shared" si="1"/>
        <v>79</v>
      </c>
      <c r="B84" s="113" t="s">
        <v>159</v>
      </c>
      <c r="C84" s="113" t="s">
        <v>112</v>
      </c>
      <c r="D84" s="113" t="s">
        <v>100</v>
      </c>
      <c r="E84" s="110" t="s">
        <v>93</v>
      </c>
      <c r="F84" s="111">
        <v>43315</v>
      </c>
      <c r="G84" s="117" t="s">
        <v>360</v>
      </c>
      <c r="H84" s="113" t="s">
        <v>361</v>
      </c>
      <c r="I84" s="121">
        <v>43378</v>
      </c>
      <c r="J84" s="114">
        <v>273493500</v>
      </c>
      <c r="K84" s="114">
        <v>273493500</v>
      </c>
      <c r="L84" s="115" t="s">
        <v>261</v>
      </c>
    </row>
    <row r="85" spans="1:12" s="120" customFormat="1" ht="114.75" hidden="1" x14ac:dyDescent="0.25">
      <c r="A85" s="119">
        <f t="shared" si="1"/>
        <v>80</v>
      </c>
      <c r="B85" s="113" t="s">
        <v>104</v>
      </c>
      <c r="C85" s="113" t="s">
        <v>105</v>
      </c>
      <c r="D85" s="113" t="s">
        <v>92</v>
      </c>
      <c r="E85" s="110" t="s">
        <v>249</v>
      </c>
      <c r="F85" s="111">
        <v>43315</v>
      </c>
      <c r="G85" s="116" t="s">
        <v>250</v>
      </c>
      <c r="H85" s="113" t="s">
        <v>251</v>
      </c>
      <c r="I85" s="121">
        <v>43447</v>
      </c>
      <c r="J85" s="114">
        <v>112900000</v>
      </c>
      <c r="K85" s="114">
        <v>112900000</v>
      </c>
      <c r="L85" s="115" t="s">
        <v>227</v>
      </c>
    </row>
    <row r="86" spans="1:12" s="120" customFormat="1" ht="114.75" x14ac:dyDescent="0.25">
      <c r="A86" s="119">
        <f t="shared" si="1"/>
        <v>81</v>
      </c>
      <c r="B86" s="113" t="s">
        <v>104</v>
      </c>
      <c r="C86" s="113" t="s">
        <v>105</v>
      </c>
      <c r="D86" s="113" t="s">
        <v>92</v>
      </c>
      <c r="E86" s="110" t="s">
        <v>362</v>
      </c>
      <c r="F86" s="111">
        <v>43320</v>
      </c>
      <c r="G86" s="116" t="s">
        <v>363</v>
      </c>
      <c r="H86" s="113" t="s">
        <v>364</v>
      </c>
      <c r="I86" s="121" t="s">
        <v>300</v>
      </c>
      <c r="J86" s="114">
        <v>298440233</v>
      </c>
      <c r="K86" s="114">
        <v>0</v>
      </c>
      <c r="L86" s="115" t="s">
        <v>301</v>
      </c>
    </row>
    <row r="87" spans="1:12" s="120" customFormat="1" ht="63.75" hidden="1" x14ac:dyDescent="0.25">
      <c r="A87" s="119">
        <f t="shared" si="1"/>
        <v>82</v>
      </c>
      <c r="B87" s="113" t="s">
        <v>159</v>
      </c>
      <c r="C87" s="113" t="s">
        <v>160</v>
      </c>
      <c r="D87" s="113" t="s">
        <v>92</v>
      </c>
      <c r="E87" s="110" t="s">
        <v>161</v>
      </c>
      <c r="F87" s="111">
        <v>43320</v>
      </c>
      <c r="G87" s="117" t="s">
        <v>252</v>
      </c>
      <c r="H87" s="113" t="s">
        <v>253</v>
      </c>
      <c r="I87" s="121">
        <v>43430</v>
      </c>
      <c r="J87" s="114">
        <v>199961613</v>
      </c>
      <c r="K87" s="114">
        <v>199961613</v>
      </c>
      <c r="L87" s="115" t="s">
        <v>254</v>
      </c>
    </row>
    <row r="88" spans="1:12" s="120" customFormat="1" ht="114.75" x14ac:dyDescent="0.25">
      <c r="A88" s="119">
        <f t="shared" si="1"/>
        <v>83</v>
      </c>
      <c r="B88" s="110" t="s">
        <v>159</v>
      </c>
      <c r="C88" s="110" t="s">
        <v>160</v>
      </c>
      <c r="D88" s="110" t="s">
        <v>92</v>
      </c>
      <c r="E88" s="110" t="s">
        <v>365</v>
      </c>
      <c r="F88" s="111">
        <v>43320</v>
      </c>
      <c r="G88" s="112" t="s">
        <v>366</v>
      </c>
      <c r="H88" s="113" t="s">
        <v>367</v>
      </c>
      <c r="I88" s="121" t="s">
        <v>300</v>
      </c>
      <c r="J88" s="114">
        <v>764677968</v>
      </c>
      <c r="K88" s="114">
        <v>0</v>
      </c>
      <c r="L88" s="115" t="s">
        <v>322</v>
      </c>
    </row>
    <row r="89" spans="1:12" s="120" customFormat="1" ht="204" hidden="1" x14ac:dyDescent="0.25">
      <c r="A89" s="119">
        <f t="shared" si="1"/>
        <v>84</v>
      </c>
      <c r="B89" s="113" t="s">
        <v>104</v>
      </c>
      <c r="C89" s="113" t="s">
        <v>91</v>
      </c>
      <c r="D89" s="113" t="s">
        <v>92</v>
      </c>
      <c r="E89" s="110" t="s">
        <v>255</v>
      </c>
      <c r="F89" s="111">
        <v>43321</v>
      </c>
      <c r="G89" s="113" t="s">
        <v>256</v>
      </c>
      <c r="H89" s="113" t="s">
        <v>257</v>
      </c>
      <c r="I89" s="121">
        <v>43430</v>
      </c>
      <c r="J89" s="114">
        <v>254888225</v>
      </c>
      <c r="K89" s="114">
        <v>204888225</v>
      </c>
      <c r="L89" s="115" t="s">
        <v>227</v>
      </c>
    </row>
    <row r="90" spans="1:12" s="120" customFormat="1" ht="318.75" x14ac:dyDescent="0.25">
      <c r="A90" s="119">
        <f t="shared" si="1"/>
        <v>85</v>
      </c>
      <c r="B90" s="112" t="s">
        <v>208</v>
      </c>
      <c r="C90" s="112" t="s">
        <v>109</v>
      </c>
      <c r="D90" s="113" t="s">
        <v>158</v>
      </c>
      <c r="E90" s="110" t="s">
        <v>368</v>
      </c>
      <c r="F90" s="111">
        <v>43322</v>
      </c>
      <c r="G90" s="113" t="s">
        <v>369</v>
      </c>
      <c r="H90" s="113" t="s">
        <v>370</v>
      </c>
      <c r="I90" s="121" t="s">
        <v>300</v>
      </c>
      <c r="J90" s="114">
        <v>82904310</v>
      </c>
      <c r="K90" s="114">
        <v>0</v>
      </c>
      <c r="L90" s="115" t="s">
        <v>301</v>
      </c>
    </row>
    <row r="91" spans="1:12" s="120" customFormat="1" ht="76.5" x14ac:dyDescent="0.25">
      <c r="A91" s="119">
        <f t="shared" si="1"/>
        <v>86</v>
      </c>
      <c r="B91" s="113" t="s">
        <v>194</v>
      </c>
      <c r="C91" s="113" t="s">
        <v>109</v>
      </c>
      <c r="D91" s="113" t="s">
        <v>158</v>
      </c>
      <c r="E91" s="110" t="s">
        <v>371</v>
      </c>
      <c r="F91" s="111">
        <v>43322</v>
      </c>
      <c r="G91" s="113" t="s">
        <v>372</v>
      </c>
      <c r="H91" s="113" t="s">
        <v>373</v>
      </c>
      <c r="I91" s="121" t="s">
        <v>300</v>
      </c>
      <c r="J91" s="114">
        <v>1899997760</v>
      </c>
      <c r="K91" s="114">
        <v>0</v>
      </c>
      <c r="L91" s="115" t="s">
        <v>301</v>
      </c>
    </row>
    <row r="92" spans="1:12" s="120" customFormat="1" ht="127.5" x14ac:dyDescent="0.25">
      <c r="A92" s="119">
        <f t="shared" si="1"/>
        <v>87</v>
      </c>
      <c r="B92" s="113" t="s">
        <v>104</v>
      </c>
      <c r="C92" s="113" t="s">
        <v>91</v>
      </c>
      <c r="D92" s="113" t="s">
        <v>100</v>
      </c>
      <c r="E92" s="110" t="s">
        <v>374</v>
      </c>
      <c r="F92" s="111">
        <v>43322</v>
      </c>
      <c r="G92" s="113" t="s">
        <v>375</v>
      </c>
      <c r="H92" s="113" t="s">
        <v>376</v>
      </c>
      <c r="I92" s="121" t="s">
        <v>300</v>
      </c>
      <c r="J92" s="114">
        <v>236823632</v>
      </c>
      <c r="K92" s="114">
        <v>0</v>
      </c>
      <c r="L92" s="115" t="s">
        <v>318</v>
      </c>
    </row>
    <row r="93" spans="1:12" s="120" customFormat="1" ht="63.75" hidden="1" x14ac:dyDescent="0.25">
      <c r="A93" s="119">
        <f t="shared" si="1"/>
        <v>88</v>
      </c>
      <c r="B93" s="113" t="s">
        <v>194</v>
      </c>
      <c r="C93" s="113" t="s">
        <v>109</v>
      </c>
      <c r="D93" s="113" t="s">
        <v>100</v>
      </c>
      <c r="E93" s="110" t="s">
        <v>377</v>
      </c>
      <c r="F93" s="111">
        <v>43322</v>
      </c>
      <c r="G93" s="113" t="s">
        <v>378</v>
      </c>
      <c r="H93" s="113" t="s">
        <v>379</v>
      </c>
      <c r="I93" s="121">
        <v>43404</v>
      </c>
      <c r="J93" s="114">
        <v>167111387</v>
      </c>
      <c r="K93" s="114">
        <v>131847959</v>
      </c>
      <c r="L93" s="115" t="s">
        <v>276</v>
      </c>
    </row>
    <row r="94" spans="1:12" s="120" customFormat="1" ht="140.25" x14ac:dyDescent="0.25">
      <c r="A94" s="119">
        <f t="shared" si="1"/>
        <v>89</v>
      </c>
      <c r="B94" s="113" t="s">
        <v>194</v>
      </c>
      <c r="C94" s="113" t="s">
        <v>109</v>
      </c>
      <c r="D94" s="113" t="s">
        <v>158</v>
      </c>
      <c r="E94" s="110" t="s">
        <v>238</v>
      </c>
      <c r="F94" s="111">
        <v>43325</v>
      </c>
      <c r="G94" s="116" t="s">
        <v>380</v>
      </c>
      <c r="H94" s="113" t="s">
        <v>381</v>
      </c>
      <c r="I94" s="121" t="s">
        <v>300</v>
      </c>
      <c r="J94" s="114">
        <v>526543973</v>
      </c>
      <c r="K94" s="114">
        <v>0</v>
      </c>
      <c r="L94" s="115" t="s">
        <v>318</v>
      </c>
    </row>
    <row r="95" spans="1:12" s="120" customFormat="1" ht="89.25" x14ac:dyDescent="0.25">
      <c r="A95" s="119">
        <f t="shared" si="1"/>
        <v>90</v>
      </c>
      <c r="B95" s="113" t="s">
        <v>194</v>
      </c>
      <c r="C95" s="113" t="s">
        <v>109</v>
      </c>
      <c r="D95" s="113" t="s">
        <v>158</v>
      </c>
      <c r="E95" s="110" t="s">
        <v>382</v>
      </c>
      <c r="F95" s="111">
        <v>43325</v>
      </c>
      <c r="G95" s="117" t="s">
        <v>383</v>
      </c>
      <c r="H95" s="113" t="s">
        <v>384</v>
      </c>
      <c r="I95" s="121" t="s">
        <v>300</v>
      </c>
      <c r="J95" s="114">
        <v>1429191000</v>
      </c>
      <c r="K95" s="114">
        <v>0</v>
      </c>
      <c r="L95" s="115" t="s">
        <v>301</v>
      </c>
    </row>
    <row r="96" spans="1:12" s="120" customFormat="1" ht="191.25" x14ac:dyDescent="0.25">
      <c r="A96" s="119">
        <f t="shared" si="1"/>
        <v>91</v>
      </c>
      <c r="B96" s="113" t="s">
        <v>159</v>
      </c>
      <c r="C96" s="113" t="s">
        <v>109</v>
      </c>
      <c r="D96" s="113" t="s">
        <v>158</v>
      </c>
      <c r="E96" s="110" t="s">
        <v>385</v>
      </c>
      <c r="F96" s="111">
        <v>43325</v>
      </c>
      <c r="G96" s="113" t="s">
        <v>386</v>
      </c>
      <c r="H96" s="113" t="s">
        <v>387</v>
      </c>
      <c r="I96" s="121" t="s">
        <v>300</v>
      </c>
      <c r="J96" s="114">
        <v>99770609</v>
      </c>
      <c r="K96" s="114">
        <v>0</v>
      </c>
      <c r="L96" s="115" t="s">
        <v>301</v>
      </c>
    </row>
    <row r="97" spans="1:12" s="120" customFormat="1" ht="102" x14ac:dyDescent="0.25">
      <c r="A97" s="119">
        <f t="shared" si="1"/>
        <v>92</v>
      </c>
      <c r="B97" s="113" t="s">
        <v>104</v>
      </c>
      <c r="C97" s="113" t="s">
        <v>109</v>
      </c>
      <c r="D97" s="113" t="s">
        <v>92</v>
      </c>
      <c r="E97" s="110" t="s">
        <v>388</v>
      </c>
      <c r="F97" s="111">
        <v>43326</v>
      </c>
      <c r="G97" s="113" t="s">
        <v>389</v>
      </c>
      <c r="H97" s="113" t="s">
        <v>390</v>
      </c>
      <c r="I97" s="121" t="s">
        <v>300</v>
      </c>
      <c r="J97" s="114">
        <v>246000000</v>
      </c>
      <c r="K97" s="114">
        <v>0</v>
      </c>
      <c r="L97" s="115" t="s">
        <v>314</v>
      </c>
    </row>
    <row r="98" spans="1:12" s="120" customFormat="1" ht="63.75" x14ac:dyDescent="0.25">
      <c r="A98" s="119">
        <f t="shared" si="1"/>
        <v>93</v>
      </c>
      <c r="B98" s="113" t="s">
        <v>104</v>
      </c>
      <c r="C98" s="113" t="s">
        <v>91</v>
      </c>
      <c r="D98" s="113" t="s">
        <v>92</v>
      </c>
      <c r="E98" s="113" t="s">
        <v>391</v>
      </c>
      <c r="F98" s="111">
        <v>43328</v>
      </c>
      <c r="G98" s="112" t="s">
        <v>392</v>
      </c>
      <c r="H98" s="113" t="s">
        <v>393</v>
      </c>
      <c r="I98" s="121" t="s">
        <v>300</v>
      </c>
      <c r="J98" s="114">
        <v>160000000</v>
      </c>
      <c r="K98" s="114">
        <v>0</v>
      </c>
      <c r="L98" s="115" t="s">
        <v>301</v>
      </c>
    </row>
    <row r="99" spans="1:12" s="120" customFormat="1" ht="76.5" x14ac:dyDescent="0.25">
      <c r="A99" s="119">
        <f t="shared" si="1"/>
        <v>94</v>
      </c>
      <c r="B99" s="113" t="s">
        <v>159</v>
      </c>
      <c r="C99" s="113" t="s">
        <v>112</v>
      </c>
      <c r="D99" s="113" t="s">
        <v>100</v>
      </c>
      <c r="E99" s="110" t="s">
        <v>93</v>
      </c>
      <c r="F99" s="111">
        <v>43333</v>
      </c>
      <c r="G99" s="117" t="s">
        <v>394</v>
      </c>
      <c r="H99" s="113" t="s">
        <v>395</v>
      </c>
      <c r="I99" s="121" t="s">
        <v>300</v>
      </c>
      <c r="J99" s="114">
        <v>1635916521</v>
      </c>
      <c r="K99" s="114">
        <v>0</v>
      </c>
      <c r="L99" s="115" t="s">
        <v>314</v>
      </c>
    </row>
    <row r="100" spans="1:12" s="120" customFormat="1" ht="102" hidden="1" x14ac:dyDescent="0.25">
      <c r="A100" s="119">
        <f t="shared" si="1"/>
        <v>95</v>
      </c>
      <c r="B100" s="110" t="s">
        <v>194</v>
      </c>
      <c r="C100" s="113" t="s">
        <v>109</v>
      </c>
      <c r="D100" s="110" t="s">
        <v>100</v>
      </c>
      <c r="E100" s="113" t="s">
        <v>396</v>
      </c>
      <c r="F100" s="111">
        <v>43333</v>
      </c>
      <c r="G100" s="117" t="s">
        <v>397</v>
      </c>
      <c r="H100" s="113" t="s">
        <v>398</v>
      </c>
      <c r="I100" s="121">
        <v>43404</v>
      </c>
      <c r="J100" s="114">
        <v>152505716</v>
      </c>
      <c r="K100" s="114">
        <v>111420233</v>
      </c>
      <c r="L100" s="115" t="s">
        <v>276</v>
      </c>
    </row>
    <row r="101" spans="1:12" s="120" customFormat="1" ht="280.5" x14ac:dyDescent="0.25">
      <c r="A101" s="119">
        <f t="shared" si="1"/>
        <v>96</v>
      </c>
      <c r="B101" s="113" t="s">
        <v>104</v>
      </c>
      <c r="C101" s="113" t="s">
        <v>91</v>
      </c>
      <c r="D101" s="113" t="s">
        <v>92</v>
      </c>
      <c r="E101" s="110" t="s">
        <v>399</v>
      </c>
      <c r="F101" s="111">
        <v>43334</v>
      </c>
      <c r="G101" s="117" t="s">
        <v>400</v>
      </c>
      <c r="H101" s="113" t="s">
        <v>401</v>
      </c>
      <c r="I101" s="121" t="s">
        <v>300</v>
      </c>
      <c r="J101" s="114">
        <v>144702736</v>
      </c>
      <c r="K101" s="114">
        <v>0</v>
      </c>
      <c r="L101" s="115" t="s">
        <v>336</v>
      </c>
    </row>
    <row r="102" spans="1:12" s="120" customFormat="1" ht="204" x14ac:dyDescent="0.25">
      <c r="A102" s="119">
        <f t="shared" si="1"/>
        <v>97</v>
      </c>
      <c r="B102" s="113" t="s">
        <v>104</v>
      </c>
      <c r="C102" s="113" t="s">
        <v>91</v>
      </c>
      <c r="D102" s="113" t="s">
        <v>92</v>
      </c>
      <c r="E102" s="110" t="s">
        <v>402</v>
      </c>
      <c r="F102" s="111">
        <v>43334</v>
      </c>
      <c r="G102" s="117" t="s">
        <v>403</v>
      </c>
      <c r="H102" s="113" t="s">
        <v>404</v>
      </c>
      <c r="I102" s="121" t="s">
        <v>300</v>
      </c>
      <c r="J102" s="114">
        <v>175600000</v>
      </c>
      <c r="K102" s="114">
        <v>0</v>
      </c>
      <c r="L102" s="115" t="s">
        <v>322</v>
      </c>
    </row>
    <row r="103" spans="1:12" s="120" customFormat="1" ht="63.75" hidden="1" x14ac:dyDescent="0.25">
      <c r="A103" s="119">
        <f t="shared" si="1"/>
        <v>98</v>
      </c>
      <c r="B103" s="113" t="s">
        <v>104</v>
      </c>
      <c r="C103" s="113" t="s">
        <v>91</v>
      </c>
      <c r="D103" s="113" t="s">
        <v>100</v>
      </c>
      <c r="E103" s="110" t="s">
        <v>258</v>
      </c>
      <c r="F103" s="111">
        <v>43336</v>
      </c>
      <c r="G103" s="116" t="s">
        <v>405</v>
      </c>
      <c r="H103" s="113" t="s">
        <v>406</v>
      </c>
      <c r="I103" s="121">
        <v>43402</v>
      </c>
      <c r="J103" s="114">
        <v>24392203</v>
      </c>
      <c r="K103" s="114">
        <v>19450430</v>
      </c>
      <c r="L103" s="115" t="s">
        <v>261</v>
      </c>
    </row>
    <row r="104" spans="1:12" s="120" customFormat="1" ht="102" x14ac:dyDescent="0.25">
      <c r="A104" s="119">
        <f t="shared" si="1"/>
        <v>99</v>
      </c>
      <c r="B104" s="113" t="s">
        <v>159</v>
      </c>
      <c r="C104" s="113" t="s">
        <v>151</v>
      </c>
      <c r="D104" s="113" t="s">
        <v>92</v>
      </c>
      <c r="E104" s="110" t="s">
        <v>407</v>
      </c>
      <c r="F104" s="111">
        <v>43340</v>
      </c>
      <c r="G104" s="113" t="s">
        <v>408</v>
      </c>
      <c r="H104" s="113" t="s">
        <v>409</v>
      </c>
      <c r="I104" s="121" t="s">
        <v>300</v>
      </c>
      <c r="J104" s="114">
        <v>411051877</v>
      </c>
      <c r="K104" s="114">
        <v>0</v>
      </c>
      <c r="L104" s="115" t="s">
        <v>301</v>
      </c>
    </row>
    <row r="105" spans="1:12" s="120" customFormat="1" ht="165.75" x14ac:dyDescent="0.25">
      <c r="A105" s="119">
        <f t="shared" si="1"/>
        <v>100</v>
      </c>
      <c r="B105" s="110" t="s">
        <v>194</v>
      </c>
      <c r="C105" s="113" t="s">
        <v>109</v>
      </c>
      <c r="D105" s="113" t="s">
        <v>100</v>
      </c>
      <c r="E105" s="113" t="s">
        <v>410</v>
      </c>
      <c r="F105" s="111">
        <v>43340</v>
      </c>
      <c r="G105" s="113" t="s">
        <v>411</v>
      </c>
      <c r="H105" s="113" t="s">
        <v>412</v>
      </c>
      <c r="I105" s="121" t="s">
        <v>300</v>
      </c>
      <c r="J105" s="114">
        <v>182536396</v>
      </c>
      <c r="K105" s="114">
        <v>0</v>
      </c>
      <c r="L105" s="115" t="s">
        <v>413</v>
      </c>
    </row>
    <row r="106" spans="1:12" s="120" customFormat="1" ht="153" x14ac:dyDescent="0.25">
      <c r="A106" s="119">
        <f t="shared" si="1"/>
        <v>101</v>
      </c>
      <c r="B106" s="113" t="s">
        <v>104</v>
      </c>
      <c r="C106" s="113" t="s">
        <v>105</v>
      </c>
      <c r="D106" s="113" t="s">
        <v>100</v>
      </c>
      <c r="E106" s="110" t="s">
        <v>93</v>
      </c>
      <c r="F106" s="111">
        <v>43340</v>
      </c>
      <c r="G106" s="117" t="s">
        <v>414</v>
      </c>
      <c r="H106" s="113" t="s">
        <v>415</v>
      </c>
      <c r="I106" s="121" t="s">
        <v>300</v>
      </c>
      <c r="J106" s="114">
        <v>487812500</v>
      </c>
      <c r="K106" s="114">
        <v>0</v>
      </c>
      <c r="L106" s="115" t="s">
        <v>301</v>
      </c>
    </row>
    <row r="107" spans="1:12" s="120" customFormat="1" ht="76.5" x14ac:dyDescent="0.25">
      <c r="A107" s="119">
        <f t="shared" si="1"/>
        <v>102</v>
      </c>
      <c r="B107" s="113" t="s">
        <v>104</v>
      </c>
      <c r="C107" s="113" t="s">
        <v>105</v>
      </c>
      <c r="D107" s="113" t="s">
        <v>92</v>
      </c>
      <c r="E107" s="110" t="s">
        <v>416</v>
      </c>
      <c r="F107" s="111">
        <v>43346</v>
      </c>
      <c r="G107" s="113" t="s">
        <v>417</v>
      </c>
      <c r="H107" s="113" t="s">
        <v>418</v>
      </c>
      <c r="I107" s="121" t="s">
        <v>300</v>
      </c>
      <c r="J107" s="114">
        <v>274118280</v>
      </c>
      <c r="K107" s="114">
        <v>0</v>
      </c>
      <c r="L107" s="115" t="s">
        <v>419</v>
      </c>
    </row>
    <row r="108" spans="1:12" s="120" customFormat="1" ht="165.75" hidden="1" x14ac:dyDescent="0.25">
      <c r="A108" s="119">
        <f t="shared" si="1"/>
        <v>103</v>
      </c>
      <c r="B108" s="113" t="s">
        <v>104</v>
      </c>
      <c r="C108" s="113" t="s">
        <v>91</v>
      </c>
      <c r="D108" s="113" t="s">
        <v>100</v>
      </c>
      <c r="E108" s="110" t="s">
        <v>258</v>
      </c>
      <c r="F108" s="111">
        <v>43346</v>
      </c>
      <c r="G108" s="113" t="s">
        <v>259</v>
      </c>
      <c r="H108" s="113" t="s">
        <v>260</v>
      </c>
      <c r="I108" s="121">
        <v>43430</v>
      </c>
      <c r="J108" s="114">
        <v>129182648</v>
      </c>
      <c r="K108" s="114">
        <v>101840000</v>
      </c>
      <c r="L108" s="115" t="s">
        <v>261</v>
      </c>
    </row>
    <row r="109" spans="1:12" s="120" customFormat="1" ht="89.25" x14ac:dyDescent="0.25">
      <c r="A109" s="119">
        <f t="shared" si="1"/>
        <v>104</v>
      </c>
      <c r="B109" s="110" t="s">
        <v>194</v>
      </c>
      <c r="C109" s="113" t="s">
        <v>109</v>
      </c>
      <c r="D109" s="110" t="s">
        <v>100</v>
      </c>
      <c r="E109" s="113" t="s">
        <v>420</v>
      </c>
      <c r="F109" s="111">
        <v>43346</v>
      </c>
      <c r="G109" s="113" t="s">
        <v>421</v>
      </c>
      <c r="H109" s="113" t="s">
        <v>422</v>
      </c>
      <c r="I109" s="121" t="s">
        <v>300</v>
      </c>
      <c r="J109" s="114">
        <v>174328000</v>
      </c>
      <c r="K109" s="114">
        <v>0</v>
      </c>
      <c r="L109" s="115" t="s">
        <v>314</v>
      </c>
    </row>
    <row r="110" spans="1:12" s="120" customFormat="1" ht="140.25" hidden="1" x14ac:dyDescent="0.25">
      <c r="A110" s="119">
        <f t="shared" si="1"/>
        <v>105</v>
      </c>
      <c r="B110" s="113" t="s">
        <v>159</v>
      </c>
      <c r="C110" s="113" t="s">
        <v>109</v>
      </c>
      <c r="D110" s="113" t="s">
        <v>100</v>
      </c>
      <c r="E110" s="110" t="s">
        <v>186</v>
      </c>
      <c r="F110" s="111">
        <v>43348</v>
      </c>
      <c r="G110" s="113" t="s">
        <v>262</v>
      </c>
      <c r="H110" s="113" t="s">
        <v>263</v>
      </c>
      <c r="I110" s="121">
        <v>43423</v>
      </c>
      <c r="J110" s="114">
        <v>246114043</v>
      </c>
      <c r="K110" s="114">
        <v>121775529</v>
      </c>
      <c r="L110" s="115" t="s">
        <v>231</v>
      </c>
    </row>
    <row r="111" spans="1:12" s="120" customFormat="1" ht="204" x14ac:dyDescent="0.25">
      <c r="A111" s="119">
        <f t="shared" si="1"/>
        <v>106</v>
      </c>
      <c r="B111" s="113" t="s">
        <v>104</v>
      </c>
      <c r="C111" s="113" t="s">
        <v>109</v>
      </c>
      <c r="D111" s="113" t="s">
        <v>100</v>
      </c>
      <c r="E111" s="110" t="s">
        <v>297</v>
      </c>
      <c r="F111" s="111">
        <v>43348</v>
      </c>
      <c r="G111" s="113" t="s">
        <v>423</v>
      </c>
      <c r="H111" s="113" t="s">
        <v>424</v>
      </c>
      <c r="I111" s="121" t="s">
        <v>300</v>
      </c>
      <c r="J111" s="114">
        <v>155875000</v>
      </c>
      <c r="K111" s="114">
        <v>0</v>
      </c>
      <c r="L111" s="115" t="s">
        <v>322</v>
      </c>
    </row>
    <row r="112" spans="1:12" s="120" customFormat="1" ht="178.5" x14ac:dyDescent="0.25">
      <c r="A112" s="119">
        <f t="shared" si="1"/>
        <v>107</v>
      </c>
      <c r="B112" s="113" t="s">
        <v>159</v>
      </c>
      <c r="C112" s="113" t="s">
        <v>109</v>
      </c>
      <c r="D112" s="113" t="s">
        <v>100</v>
      </c>
      <c r="E112" s="110" t="s">
        <v>425</v>
      </c>
      <c r="F112" s="111">
        <v>43362</v>
      </c>
      <c r="G112" s="117" t="s">
        <v>426</v>
      </c>
      <c r="H112" s="113" t="s">
        <v>427</v>
      </c>
      <c r="I112" s="121" t="s">
        <v>300</v>
      </c>
      <c r="J112" s="114">
        <v>67800000</v>
      </c>
      <c r="K112" s="114">
        <v>0</v>
      </c>
      <c r="L112" s="115" t="s">
        <v>301</v>
      </c>
    </row>
    <row r="113" spans="1:12" s="120" customFormat="1" ht="76.5" x14ac:dyDescent="0.25">
      <c r="A113" s="119">
        <f t="shared" si="1"/>
        <v>108</v>
      </c>
      <c r="B113" s="113" t="s">
        <v>104</v>
      </c>
      <c r="C113" s="113" t="s">
        <v>109</v>
      </c>
      <c r="D113" s="113" t="s">
        <v>92</v>
      </c>
      <c r="E113" s="110" t="s">
        <v>428</v>
      </c>
      <c r="F113" s="111">
        <v>43367</v>
      </c>
      <c r="G113" s="116" t="s">
        <v>429</v>
      </c>
      <c r="H113" s="113" t="s">
        <v>430</v>
      </c>
      <c r="I113" s="121" t="s">
        <v>300</v>
      </c>
      <c r="J113" s="114">
        <v>524294612</v>
      </c>
      <c r="K113" s="114">
        <v>0</v>
      </c>
      <c r="L113" s="115" t="s">
        <v>322</v>
      </c>
    </row>
    <row r="114" spans="1:12" s="120" customFormat="1" ht="102" x14ac:dyDescent="0.25">
      <c r="A114" s="119">
        <f t="shared" si="1"/>
        <v>109</v>
      </c>
      <c r="B114" s="113" t="s">
        <v>159</v>
      </c>
      <c r="C114" s="113" t="s">
        <v>112</v>
      </c>
      <c r="D114" s="113" t="s">
        <v>100</v>
      </c>
      <c r="E114" s="110" t="s">
        <v>431</v>
      </c>
      <c r="F114" s="111">
        <v>43371</v>
      </c>
      <c r="G114" s="116" t="s">
        <v>432</v>
      </c>
      <c r="H114" s="113" t="s">
        <v>433</v>
      </c>
      <c r="I114" s="121" t="s">
        <v>300</v>
      </c>
      <c r="J114" s="114">
        <v>425046500</v>
      </c>
      <c r="K114" s="114">
        <v>0</v>
      </c>
      <c r="L114" s="115" t="s">
        <v>301</v>
      </c>
    </row>
    <row r="115" spans="1:12" s="120" customFormat="1" ht="81" x14ac:dyDescent="0.25">
      <c r="A115" s="119">
        <f t="shared" si="1"/>
        <v>110</v>
      </c>
      <c r="B115" s="122" t="s">
        <v>104</v>
      </c>
      <c r="C115" s="122" t="s">
        <v>109</v>
      </c>
      <c r="D115" s="122" t="s">
        <v>92</v>
      </c>
      <c r="E115" s="122" t="s">
        <v>434</v>
      </c>
      <c r="F115" s="111">
        <v>43334</v>
      </c>
      <c r="G115" s="110" t="s">
        <v>435</v>
      </c>
      <c r="H115" s="113" t="s">
        <v>436</v>
      </c>
      <c r="I115" s="121" t="s">
        <v>300</v>
      </c>
      <c r="J115" s="114">
        <v>394050000</v>
      </c>
      <c r="K115" s="114">
        <v>0</v>
      </c>
      <c r="L115" s="115" t="s">
        <v>322</v>
      </c>
    </row>
    <row r="117" spans="1:12" x14ac:dyDescent="0.2">
      <c r="F117" s="78">
        <v>110</v>
      </c>
    </row>
    <row r="118" spans="1:12" x14ac:dyDescent="0.2">
      <c r="F118" s="78">
        <v>61</v>
      </c>
    </row>
    <row r="119" spans="1:12" x14ac:dyDescent="0.2">
      <c r="F119" s="78">
        <f>+F117-F118</f>
        <v>49</v>
      </c>
    </row>
    <row r="120" spans="1:12" x14ac:dyDescent="0.2">
      <c r="F120" s="78">
        <f>+F119/F117</f>
        <v>0.44545454545454544</v>
      </c>
    </row>
  </sheetData>
  <autoFilter ref="A5:L115">
    <filterColumn colId="8">
      <filters>
        <filter val="N/A"/>
      </filters>
    </filterColumn>
  </autoFilter>
  <mergeCells count="1">
    <mergeCell ref="C2:J4"/>
  </mergeCells>
  <dataValidations disablePrompts="1" count="1">
    <dataValidation type="list" allowBlank="1" showInputMessage="1" showErrorMessage="1" sqref="D45 H42 D6:D15 D91 D99 E115">
      <formula1>linea</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a16ba950-d015-4cbc-806e-9cba0f1b5528">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BBB1A2C59E87A45B0B320537281AAE2" ma:contentTypeVersion="8" ma:contentTypeDescription="Crear nuevo documento." ma:contentTypeScope="" ma:versionID="872d5f2df6731c4dcac8f051ca69d197">
  <xsd:schema xmlns:xsd="http://www.w3.org/2001/XMLSchema" xmlns:xs="http://www.w3.org/2001/XMLSchema" xmlns:p="http://schemas.microsoft.com/office/2006/metadata/properties" xmlns:ns2="a16ba950-d015-4cbc-806e-9cba0f1b5528" xmlns:ns3="47cb3e12-45b3-4531-b84f-87359d4b7239" targetNamespace="http://schemas.microsoft.com/office/2006/metadata/properties" ma:root="true" ma:fieldsID="a9233f96ea3dedf161fd46d9d2ebe75b" ns2:_="" ns3:_="">
    <xsd:import namespace="a16ba950-d015-4cbc-806e-9cba0f1b5528"/>
    <xsd:import namespace="47cb3e12-45b3-4531-b84f-87359d4b723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6ba950-d015-4cbc-806e-9cba0f1b552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cb3e12-45b3-4531-b84f-87359d4b723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AFEC0B-7F91-423F-B4D6-2ADBBB1FC748}">
  <ds:schemaRefs>
    <ds:schemaRef ds:uri="http://schemas.microsoft.com/sharepoint/v3/contenttype/forms"/>
  </ds:schemaRefs>
</ds:datastoreItem>
</file>

<file path=customXml/itemProps2.xml><?xml version="1.0" encoding="utf-8"?>
<ds:datastoreItem xmlns:ds="http://schemas.openxmlformats.org/officeDocument/2006/customXml" ds:itemID="{7CFAEA55-A88E-407B-8EB8-F720D0D42EEA}">
  <ds:schemaRefs>
    <ds:schemaRef ds:uri="http://www.w3.org/XML/1998/namespace"/>
    <ds:schemaRef ds:uri="http://schemas.microsoft.com/office/infopath/2007/PartnerControls"/>
    <ds:schemaRef ds:uri="a16ba950-d015-4cbc-806e-9cba0f1b5528"/>
    <ds:schemaRef ds:uri="http://purl.org/dc/dcmitype/"/>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47cb3e12-45b3-4531-b84f-87359d4b7239"/>
    <ds:schemaRef ds:uri="http://purl.org/dc/terms/"/>
  </ds:schemaRefs>
</ds:datastoreItem>
</file>

<file path=customXml/itemProps3.xml><?xml version="1.0" encoding="utf-8"?>
<ds:datastoreItem xmlns:ds="http://schemas.openxmlformats.org/officeDocument/2006/customXml" ds:itemID="{339A7D38-7A2C-4B2C-83F2-18DB2911F3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6ba950-d015-4cbc-806e-9cba0f1b5528"/>
    <ds:schemaRef ds:uri="47cb3e12-45b3-4531-b84f-87359d4b72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estruct ficha tecn indicadores</vt:lpstr>
      <vt:lpstr>estructura medicion indicadores</vt:lpstr>
      <vt:lpstr>soporte medición</vt:lpstr>
      <vt:lpstr>'estruct ficha tecn indicadores'!Área_de_impresión</vt:lpstr>
      <vt:lpstr>'estructura medicion indicadores'!Área_de_impresión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Owner</dc:creator>
  <cp:lastModifiedBy>Luz Marina Acosta Alvarez</cp:lastModifiedBy>
  <cp:lastPrinted>2013-04-01T16:52:55Z</cp:lastPrinted>
  <dcterms:created xsi:type="dcterms:W3CDTF">2007-03-27T20:35:29Z</dcterms:created>
  <dcterms:modified xsi:type="dcterms:W3CDTF">2019-02-18T13:30:01Z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0x0101002BBB1A2C59E87A45B0B320537281AAE2</vt:lpwstr>
  </property>
  <property fmtid="{D5CDD505-2E9C-101B-9397-08002B2CF9AE}" pid="3" name="Order">
    <vt:r8>56449300</vt:r8>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ies>
</file>