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4. Apoyo Regiones\"/>
    </mc:Choice>
  </mc:AlternateContent>
  <bookViews>
    <workbookView xWindow="0" yWindow="0" windowWidth="20490" windowHeight="7155" tabRatio="729" firstSheet="1" activeTab="1"/>
  </bookViews>
  <sheets>
    <sheet name="estruct ficha tecn indicadores" sheetId="4" r:id="rId1"/>
    <sheet name="estructura medicion indicadores" sheetId="12" r:id="rId2"/>
    <sheet name="soporte medición" sheetId="13" r:id="rId3"/>
    <sheet name="Anexo programación" sheetId="14" r:id="rId4"/>
    <sheet name="Anexo jornadas de oferta" sheetId="15" r:id="rId5"/>
    <sheet name="Anexo apoyo proyectos" sheetId="16" r:id="rId6"/>
    <sheet name="plan de trabajo 2018 " sheetId="18" r:id="rId7"/>
  </sheets>
  <externalReferences>
    <externalReference r:id="rId8"/>
    <externalReference r:id="rId9"/>
    <externalReference r:id="rId10"/>
  </externalReferences>
  <definedNames>
    <definedName name="_xlnm._FilterDatabase" localSheetId="5" hidden="1">'Anexo apoyo proyectos'!$B$2:$H$2</definedName>
    <definedName name="_xlnm.Print_Area" localSheetId="0">'estruct ficha tecn indicadores'!$A$1:$E$15</definedName>
    <definedName name="_xlnm.Print_Area" localSheetId="1">'estructura medicion indicadores'!$A$1:$I$58</definedName>
    <definedName name="Estados">[1]FONTUR!$E$308:$E$315</definedName>
    <definedName name="Gerencias">[1]FONTUR!$C$308:$C$310</definedName>
    <definedName name="Jornadas">[2]Datos!$B$2:$B$6</definedName>
    <definedName name="linea">[3]Proyectos!#REF!</definedName>
    <definedName name="list">[1]FONTUR!$D$308:$D$310</definedName>
  </definedNames>
  <calcPr calcId="152511"/>
</workbook>
</file>

<file path=xl/calcChain.xml><?xml version="1.0" encoding="utf-8"?>
<calcChain xmlns="http://schemas.openxmlformats.org/spreadsheetml/2006/main">
  <c r="I8" i="13" l="1"/>
  <c r="I7" i="13"/>
  <c r="D7" i="14" l="1"/>
  <c r="D14" i="14" l="1"/>
  <c r="F14" i="14" s="1"/>
  <c r="D13" i="14"/>
  <c r="F13" i="14" s="1"/>
  <c r="D12" i="14"/>
  <c r="F12" i="14" s="1"/>
  <c r="H11" i="14"/>
  <c r="D11" i="14"/>
  <c r="F11" i="14" s="1"/>
  <c r="F6" i="14"/>
  <c r="D6" i="14"/>
  <c r="D5" i="14"/>
  <c r="F5" i="14" s="1"/>
  <c r="D4" i="14"/>
  <c r="F4" i="14" s="1"/>
  <c r="D3" i="14"/>
  <c r="F3" i="14" s="1"/>
  <c r="F7" i="14" l="1"/>
  <c r="F15" i="14"/>
  <c r="H12" i="14" s="1"/>
  <c r="H14" i="14" l="1"/>
  <c r="H13" i="14"/>
  <c r="E8" i="12" l="1"/>
  <c r="K32" i="12" l="1"/>
  <c r="D32" i="12"/>
  <c r="E32" i="12" s="1"/>
  <c r="K31" i="12"/>
  <c r="D31" i="12"/>
  <c r="E31" i="12" s="1"/>
  <c r="K30" i="12"/>
  <c r="D30" i="12"/>
  <c r="E30" i="12" s="1"/>
  <c r="K29" i="12"/>
  <c r="D29" i="12"/>
  <c r="E29" i="12" s="1"/>
  <c r="K28" i="12"/>
  <c r="D28" i="12"/>
  <c r="E28" i="12" s="1"/>
  <c r="K27" i="12"/>
  <c r="D27" i="12"/>
  <c r="E27" i="12" s="1"/>
  <c r="K26" i="12"/>
  <c r="D26" i="12"/>
  <c r="E26" i="12" s="1"/>
  <c r="K25" i="12"/>
  <c r="D25" i="12"/>
  <c r="E25" i="12" s="1"/>
  <c r="K24" i="12"/>
  <c r="D24" i="12"/>
  <c r="E24" i="12" s="1"/>
  <c r="K23" i="12"/>
  <c r="D23" i="12"/>
  <c r="E23" i="12" s="1"/>
  <c r="K22" i="12"/>
  <c r="D22" i="12"/>
  <c r="E22" i="12" s="1"/>
  <c r="K21" i="12"/>
  <c r="D21" i="12"/>
  <c r="E21" i="12" s="1"/>
</calcChain>
</file>

<file path=xl/comments1.xml><?xml version="1.0" encoding="utf-8"?>
<comments xmlns="http://schemas.openxmlformats.org/spreadsheetml/2006/main">
  <authors>
    <author>Ramón Bustamante</author>
  </authors>
  <commentList>
    <comment ref="B5" authorId="0" shapeId="0">
      <text>
        <r>
          <rPr>
            <b/>
            <sz val="8"/>
            <color indexed="81"/>
            <rFont val="Tahoma"/>
            <family val="2"/>
          </rPr>
          <t>NOMBRE DEL INDICADOR: Nombre del atributo que representa una medición. Por ejemplo: Ordenaciones de gasto contratadas.</t>
        </r>
      </text>
    </comment>
    <comment ref="B6" authorId="0" shapeId="0">
      <text>
        <r>
          <rPr>
            <b/>
            <sz val="8"/>
            <color indexed="81"/>
            <rFont val="Tahoma"/>
            <family val="2"/>
          </rPr>
          <t xml:space="preserve">Es el proposito básico del interés de la medición. Por ejemplo: Se busca medir el grado de oportunidad en la celebracion de los contratos.
</t>
        </r>
      </text>
    </comment>
    <comment ref="B7" authorId="0" shapeId="0">
      <text>
        <r>
          <rPr>
            <b/>
            <sz val="8"/>
            <color indexed="81"/>
            <rFont val="Tahoma"/>
            <family val="2"/>
          </rPr>
          <t>FÓRMULA DE CÁLCULO: Expresión matemática mediante la cual se calcula el indicador. Por ejemplo: (# de contratos/ # total de ordenaciones de gasto) X 100</t>
        </r>
      </text>
    </comment>
    <comment ref="D7" authorId="0" shapeId="0">
      <text>
        <r>
          <rPr>
            <b/>
            <sz val="8"/>
            <color indexed="81"/>
            <rFont val="Tahoma"/>
            <family val="2"/>
          </rPr>
          <t>ESCALA: Forma en que se mide el indicador. Por ejemplo: Razón, porcentaje o unidad de medida</t>
        </r>
      </text>
    </comment>
    <comment ref="B8" authorId="0" shapeId="0">
      <text>
        <r>
          <rPr>
            <b/>
            <sz val="8"/>
            <color indexed="81"/>
            <rFont val="Tahoma"/>
            <family val="2"/>
          </rPr>
          <t>FUENTE: Registros de donde se extrae la información para calcular el indicador. Por ejemplo: Base de datos de contratos y de ordenaciones de gasto</t>
        </r>
      </text>
    </comment>
    <comment ref="D8" authorId="0" shapeId="0">
      <text>
        <r>
          <rPr>
            <b/>
            <sz val="8"/>
            <color indexed="81"/>
            <rFont val="Tahoma"/>
            <family val="2"/>
          </rPr>
          <t>TIPO: Clasificación del indicador en eficiencia, eficacia o efectividad. Por ejemplo: El indicador de Servicios Oportunos Prestados es un indicador de eficacia.</t>
        </r>
      </text>
    </comment>
    <comment ref="B9" authorId="0" shapeId="0">
      <text>
        <r>
          <rPr>
            <b/>
            <sz val="8"/>
            <color indexed="81"/>
            <rFont val="Tahoma"/>
            <family val="2"/>
          </rPr>
          <t>Periodicidad de recolección de la información para calcular el indicador</t>
        </r>
      </text>
    </comment>
    <comment ref="D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1" authorId="0" shapeId="0">
      <text>
        <r>
          <rPr>
            <b/>
            <sz val="8"/>
            <color indexed="81"/>
            <rFont val="Tahoma"/>
            <family val="2"/>
          </rPr>
          <t>NIVEL DE DESAGREGACIÓN: Muestra dónde va a ser utilizado el indicador. Por ejemplo: por dependencia, por evento etc.</t>
        </r>
      </text>
    </comment>
    <comment ref="D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comments3.xml><?xml version="1.0" encoding="utf-8"?>
<comments xmlns="http://schemas.openxmlformats.org/spreadsheetml/2006/main">
  <authors>
    <author>Carlos Arturo Cadavid Ramirez</author>
  </authors>
  <commentList>
    <comment ref="C10" authorId="0" shapeId="0">
      <text>
        <r>
          <rPr>
            <b/>
            <sz val="9"/>
            <color indexed="81"/>
            <rFont val="Tahoma"/>
            <family val="2"/>
          </rPr>
          <t>Carlos Arturo Cadavid Ramirez:</t>
        </r>
        <r>
          <rPr>
            <sz val="9"/>
            <color indexed="81"/>
            <rFont val="Tahoma"/>
            <family val="2"/>
          </rPr>
          <t xml:space="preserve">
Plazo de radicación del proyecto al MinCIT hasta el 31 de agosto de 2018</t>
        </r>
      </text>
    </comment>
  </commentList>
</comments>
</file>

<file path=xl/sharedStrings.xml><?xml version="1.0" encoding="utf-8"?>
<sst xmlns="http://schemas.openxmlformats.org/spreadsheetml/2006/main" count="668" uniqueCount="400">
  <si>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</si>
  <si>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</si>
  <si>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</si>
  <si>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</si>
  <si>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</si>
  <si>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</si>
  <si>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</si>
  <si>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</si>
  <si>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</si>
  <si>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</si>
  <si>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</si>
  <si>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</si>
  <si>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</si>
  <si>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</si>
  <si>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</si>
  <si>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</si>
  <si>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</si>
  <si>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</si>
  <si>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</si>
  <si>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</si>
  <si>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</si>
  <si>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</si>
  <si>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</si>
  <si>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</si>
  <si>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</si>
  <si>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</si>
  <si>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</si>
  <si>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</si>
  <si>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</si>
  <si>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</si>
  <si>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</si>
  <si>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</si>
  <si>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</si>
  <si>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</si>
  <si>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</si>
  <si>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</si>
  <si>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</si>
  <si>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</si>
  <si>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</si>
  <si>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</si>
  <si>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</si>
  <si>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</si>
  <si>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</si>
  <si>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</si>
  <si>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</si>
  <si>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</si>
  <si>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</si>
  <si>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</si>
  <si>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</si>
  <si>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</si>
  <si>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Eficacia</t>
  </si>
  <si>
    <t>Se cumplió con la meta esperada para el periodo.</t>
  </si>
  <si>
    <t>Semestral</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</si>
  <si>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</si>
  <si>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</si>
  <si>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</si>
  <si>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</si>
  <si>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</si>
  <si>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</si>
  <si>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</si>
  <si>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</si>
  <si>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</si>
  <si>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Grafico de Tendencia</t>
  </si>
  <si>
    <t>Gerente de Planeación</t>
  </si>
  <si>
    <t xml:space="preserve">Proceso: </t>
  </si>
  <si>
    <t>Cumplimiento del plan de trabajo</t>
  </si>
  <si>
    <t xml:space="preserve">Medir porcentualmente el cumplimiento del plan de trabajo </t>
  </si>
  <si>
    <t>Gerente de Competitividad y Apoyo a las Regiones</t>
  </si>
  <si>
    <t>Acompañamiento a las Regiones</t>
  </si>
  <si>
    <t>Numero de actividades ejecutadas/número de actividades programadas*100</t>
  </si>
  <si>
    <t>Director de Competitividad y Apoyo a las Regiones</t>
  </si>
  <si>
    <t>Línea de Trabajo</t>
  </si>
  <si>
    <t>Acciones a Desarrollar</t>
  </si>
  <si>
    <t>Línea de Trabajo 1</t>
  </si>
  <si>
    <t>Línea de Trabajo 2</t>
  </si>
  <si>
    <t>Línea de Trabajo 3</t>
  </si>
  <si>
    <t xml:space="preserve">1) Seguimiento al  Plan de trabajo 
</t>
  </si>
  <si>
    <t>Responsable</t>
  </si>
  <si>
    <t>Actividades cumplidas</t>
  </si>
  <si>
    <t>Observaciones</t>
  </si>
  <si>
    <t>El plan de trabajo corresponde al periodo fiscal</t>
  </si>
  <si>
    <t>Periodicidad Semestral - marcar X</t>
  </si>
  <si>
    <r>
      <t xml:space="preserve">Objetivo del Proceso:  </t>
    </r>
    <r>
      <rPr>
        <sz val="12"/>
        <rFont val="Futura Std Book"/>
        <family val="2"/>
      </rPr>
      <t>Brindar el acompañamiento necesario a las regiones del pais, aportantes de la contribución pafafiscal y los diferentes proponentes que puedan presentar proyectos a Fontur.</t>
    </r>
  </si>
  <si>
    <t>Porcentaje de Cumplimiento (%)</t>
  </si>
  <si>
    <t xml:space="preserve">SEGUIMIENTO AL PLAN DE TRABAJO
</t>
  </si>
  <si>
    <t>Codigo: F-MAR-03</t>
  </si>
  <si>
    <t>Versión: 00</t>
  </si>
  <si>
    <t>Vigencia: 7 de diciembre de 2017</t>
  </si>
  <si>
    <t>I Semestre</t>
  </si>
  <si>
    <t>II Semestre</t>
  </si>
  <si>
    <t xml:space="preserve">Realizar la presentación de la oferta institucional de Fontur a la entidad que lo requiera </t>
  </si>
  <si>
    <t>Realizar asesoría y acompañamiento a los proponentes en la presentación de proyectos orientados en turismo; a partir de los lineamientos del Manual de destinación de recursos y presentación de proyectos para ser presentados ante el Ministerio de Comercio, Industria y Turismo, a través del Viceministerio de Turismo
Circular MinCIT del 10 de marzo de 2015, roles y procedimientos para el trámite de proyectos a ser apoyados con recursos que conforman el Fondo Nacional de Turismo de acuerdo con lo establecido en la Ley 1558 de 2012</t>
  </si>
  <si>
    <t>Actualización y consolidación de la Base de datos de Autoridades Territoriales de Turismo</t>
  </si>
  <si>
    <t xml:space="preserve">Desarrollo de competencias y habilidades para el buen desempeño de los roles a su cargo </t>
  </si>
  <si>
    <t>Presentación de Jornadas de sensibilización de la oferta institucional de Fontur</t>
  </si>
  <si>
    <t>X</t>
  </si>
  <si>
    <t>Jornadas Oferta Institucional Fontur</t>
  </si>
  <si>
    <t>Número</t>
  </si>
  <si>
    <t>Trimestre</t>
  </si>
  <si>
    <t>Total</t>
  </si>
  <si>
    <t>Personas</t>
  </si>
  <si>
    <t>Gestor de Competitividad (Regiones)</t>
  </si>
  <si>
    <t>Profesional MiCITio</t>
  </si>
  <si>
    <t>Gestor de Competitividad (Bogotá)</t>
  </si>
  <si>
    <t>Director de Competitividad y AR</t>
  </si>
  <si>
    <t>Asesoría y Acompañamiento</t>
  </si>
  <si>
    <t>Presupuesto aprobado Año 2018</t>
  </si>
  <si>
    <t>Meta DCYAR (10%)</t>
  </si>
  <si>
    <t>Valor proyecto funcionario (unitario)</t>
  </si>
  <si>
    <t>Valor proyecto funcionario Gestor de Competitividad Regional (acumulado hasta el 31 de agosto de 2018)</t>
  </si>
  <si>
    <t>Valor proyecto funcionario Profesional MiCITio, Gestor de Competitividad Bogotá y Director de Competitividad y AR (acumulado hasta el 31 de agosto de 2018)</t>
  </si>
  <si>
    <t>Mínimo por alcanzar (10%)</t>
  </si>
  <si>
    <t>Gestionar actividades de identificación del proyecto bajo la metodología de la Ficha Fontur</t>
  </si>
  <si>
    <t>N°</t>
  </si>
  <si>
    <t>Tipo de jornada</t>
  </si>
  <si>
    <t>Profesional/Gestor</t>
  </si>
  <si>
    <t>Fecha</t>
  </si>
  <si>
    <t>Ciudad</t>
  </si>
  <si>
    <t>Departamento</t>
  </si>
  <si>
    <t>Personas atendidas</t>
  </si>
  <si>
    <t>Jornadas de formalización turística MinCIT</t>
  </si>
  <si>
    <t>Fernando Acosta</t>
  </si>
  <si>
    <t>Ibagué</t>
  </si>
  <si>
    <t>Tolima</t>
  </si>
  <si>
    <t>La Guajira</t>
  </si>
  <si>
    <t>Popayán</t>
  </si>
  <si>
    <t>Cauca</t>
  </si>
  <si>
    <t>Cúcuta</t>
  </si>
  <si>
    <t>Norte de Santander</t>
  </si>
  <si>
    <t xml:space="preserve">Gloria Ines Mena Cifuentes </t>
  </si>
  <si>
    <t>Pasto</t>
  </si>
  <si>
    <t>Nariño</t>
  </si>
  <si>
    <t xml:space="preserve">Ipiales </t>
  </si>
  <si>
    <t>Iván Atuesta</t>
  </si>
  <si>
    <t>Cundinamarca</t>
  </si>
  <si>
    <t>Carlos Arredondo</t>
  </si>
  <si>
    <t>Armenia</t>
  </si>
  <si>
    <t>Valle del Cauca</t>
  </si>
  <si>
    <t>Quindio</t>
  </si>
  <si>
    <t>Antioquia</t>
  </si>
  <si>
    <t>Girardot</t>
  </si>
  <si>
    <t>Neiva</t>
  </si>
  <si>
    <t>Huila</t>
  </si>
  <si>
    <t>Jornadas de formalización turística y presentacion de la oferta Institucional, Camara de Ccio Pasto.</t>
  </si>
  <si>
    <t>Boyacá</t>
  </si>
  <si>
    <t>Manizales</t>
  </si>
  <si>
    <t>Caldas</t>
  </si>
  <si>
    <t>Oscar Gomez</t>
  </si>
  <si>
    <t>Carlos Cadavid</t>
  </si>
  <si>
    <t>Cartagena</t>
  </si>
  <si>
    <t>Bolívar</t>
  </si>
  <si>
    <t>Santa Marta</t>
  </si>
  <si>
    <t>Magdalena</t>
  </si>
  <si>
    <t>Rueda de servicios empresariales - Cámara de Comercio de Bucaramanga</t>
  </si>
  <si>
    <t>Bucaramanga</t>
  </si>
  <si>
    <t>Santander</t>
  </si>
  <si>
    <t>Jornada de sensibilización de la oferta institucional Fontur</t>
  </si>
  <si>
    <t>Sincelejo, Santiago de Tolú, San Onofre, Coveñas (Sucre) y San Antero, San Bernardo del Viento (Córdoba)</t>
  </si>
  <si>
    <t>Sucre y Córdoba</t>
  </si>
  <si>
    <t>Jornada de formalización turística MinCIT</t>
  </si>
  <si>
    <t>Seguimiento plan de acción Corredor turístico Nororiental</t>
  </si>
  <si>
    <t>Seguimiento plan de acción Corredor turístico Caribe</t>
  </si>
  <si>
    <t>Riohacha</t>
  </si>
  <si>
    <t>Seguimiento plan de acción Corredor turístico Pacífico</t>
  </si>
  <si>
    <t>Palmira</t>
  </si>
  <si>
    <t>Quibdó</t>
  </si>
  <si>
    <t>Chocó</t>
  </si>
  <si>
    <t>Jornada de Sensibilización - Oferta Institucional Fontur  en el marco del evento de Expofuturo Armenia Quindio.</t>
  </si>
  <si>
    <t>Carlos Arredondo Salazar</t>
  </si>
  <si>
    <t xml:space="preserve">Jornada de Sensibilización - Oferta Institucional Fontur  en el marco del evento de la semana de la calidad en Turismo </t>
  </si>
  <si>
    <t>Filandia</t>
  </si>
  <si>
    <t>Jornada de Sensibilización - Oferta Institucional Fontur  en el marco del evento macro rueda del Turismo alianza del Pacifico</t>
  </si>
  <si>
    <t xml:space="preserve">Jornada de Sensibilización - Oferta Institucional Fontur ene l marco del evento ExpoCamello </t>
  </si>
  <si>
    <t>Jornada de Sensibilización - Oferta Institucional Fontur en el marco del evento Oferturismo Armenia PCC.</t>
  </si>
  <si>
    <t>Jornada de fortalecimiento empresarial MINCIT  a empresarios del sector Turismo de Risaralda.</t>
  </si>
  <si>
    <t>Pereira</t>
  </si>
  <si>
    <t xml:space="preserve">Risaralda </t>
  </si>
  <si>
    <t>Jornada de fortalecimiento empresarial MINCIT - Direción de Calidad  a empresarios del sector Turismo del Norte del Valle del Cauca.</t>
  </si>
  <si>
    <t xml:space="preserve">La Unión </t>
  </si>
  <si>
    <t xml:space="preserve">Valle del Cauca </t>
  </si>
  <si>
    <t xml:space="preserve">Gloria Ines Mena </t>
  </si>
  <si>
    <t xml:space="preserve">Talleres de capacitacion atencion al cliente </t>
  </si>
  <si>
    <t xml:space="preserve">Nariño </t>
  </si>
  <si>
    <t>Jornada de Sensibilización - Oferta Institucional Fontur  con la Cámara de Comercio de Manizales por Caldas</t>
  </si>
  <si>
    <t>Maria Fernanda Gómez Díaz</t>
  </si>
  <si>
    <t>Jornada de Sensibilización - Oferta Institucional Fontur con la Cámara de Comercio de Chinchiná Caldas</t>
  </si>
  <si>
    <t>Chinchiná</t>
  </si>
  <si>
    <t>Jornada de Sensibilización - Oferta Institucional Fontur en el Municipio de Villamaría Caldas</t>
  </si>
  <si>
    <t>Villamaría</t>
  </si>
  <si>
    <t>Rueda de servicios (Cámaras de Comercio/MiCITio/Autoridad territorial de turismo/Gremios o Asociaciones turísticas del Norte de Caldas en el Municipio de Neira</t>
  </si>
  <si>
    <t>Neira</t>
  </si>
  <si>
    <t xml:space="preserve">Rueda de servicios (Cámaras de Comercio/MiCITio/Autoridad territorial de turismo/Gremios o Asociaciones turísticas
Primera Rueda de futuros exportadores de colombia "FUTUREXPO MANIZALES" </t>
  </si>
  <si>
    <t>Jornada Seguimiento Plan de Acción Corredor SeaFlower</t>
  </si>
  <si>
    <t>Ivon Adela Nelson Manuel</t>
  </si>
  <si>
    <t>San Andrés Islas</t>
  </si>
  <si>
    <t>Archipiélago de San Andrés, Providencia y Santa Catalina</t>
  </si>
  <si>
    <t>Socialización Oferta Institucional FONTUR a prestadores de servicios turisticos en las islas de Providencia y Santa Catalina</t>
  </si>
  <si>
    <t>Providencia y Santa Catalina Islas</t>
  </si>
  <si>
    <t>Buenaventura</t>
  </si>
  <si>
    <t>Jornada de asistencia técnica MinCIT</t>
  </si>
  <si>
    <t>Iván Atuesta Garzón</t>
  </si>
  <si>
    <t>Puerto Carreño</t>
  </si>
  <si>
    <t>Vichada</t>
  </si>
  <si>
    <t>Jornada de fortalecimiento empresarial MinCIT</t>
  </si>
  <si>
    <t>Leticia</t>
  </si>
  <si>
    <t>Amazonas</t>
  </si>
  <si>
    <t>Jornada de presentación de oferta institucional</t>
  </si>
  <si>
    <t>Barbosa</t>
  </si>
  <si>
    <t>Jornada asistencia técnica en planificación turística</t>
  </si>
  <si>
    <t>Tame</t>
  </si>
  <si>
    <t>Arauca</t>
  </si>
  <si>
    <t xml:space="preserve">Jornada de Sensibilización de la Oferta Institucional Fontur en el marco del Programa Magdalena Travesía Mágica </t>
  </si>
  <si>
    <t>Puerto Berrio / Barrancabermeja</t>
  </si>
  <si>
    <t>Antioquia / Santander</t>
  </si>
  <si>
    <t>Jornada de Fortalecimiento Empresarial MinCIT</t>
  </si>
  <si>
    <t>Valledupar</t>
  </si>
  <si>
    <t>Cesar</t>
  </si>
  <si>
    <t>Jornada de Sensibilización de la Oferta Institucional Fontur</t>
  </si>
  <si>
    <t>29 y 30 de octubre de 2018</t>
  </si>
  <si>
    <t>Paz de Ariporo y Monterrey</t>
  </si>
  <si>
    <t>Casanare</t>
  </si>
  <si>
    <t>Jornadas de Fortalecimiento empresarial  MinCIT</t>
  </si>
  <si>
    <t>Amin Diaz</t>
  </si>
  <si>
    <t>Monteria</t>
  </si>
  <si>
    <t>Córdoba</t>
  </si>
  <si>
    <t>San Antero</t>
  </si>
  <si>
    <t>Rueda de servicios ASOTELCA y COTELCO</t>
  </si>
  <si>
    <t>Jornada de fortalecmiento empresarial MinCIT</t>
  </si>
  <si>
    <t>San Jacinto</t>
  </si>
  <si>
    <t>Jornada de fortalecimiento empresarial MinCIT - Cogestores</t>
  </si>
  <si>
    <t>Apartadó</t>
  </si>
  <si>
    <t>Rueda de servicios de turismo - Micitio Armenia</t>
  </si>
  <si>
    <t>Montenegro</t>
  </si>
  <si>
    <t>Rueda de servicios de turismo - Cámara de Comercio Armenia y del Quindio</t>
  </si>
  <si>
    <t xml:space="preserve">Buenavista </t>
  </si>
  <si>
    <t>Sensibilización de la oferta institucional Fontur en el marco de la reunión del Comité Directivo del PCC</t>
  </si>
  <si>
    <t>Calarcá</t>
  </si>
  <si>
    <t>Rueda de servicios especializada de turismo - Programa Magdalena Travesía Mágica</t>
  </si>
  <si>
    <t>Puerto Berrio</t>
  </si>
  <si>
    <t>Antioquia y Santander</t>
  </si>
  <si>
    <t>Barrancabermeja</t>
  </si>
  <si>
    <t>Jornada de fortalecimiento Empresarial MinCIT</t>
  </si>
  <si>
    <t>Sensibilización de oferta institucional Fontur</t>
  </si>
  <si>
    <t>Paz de Ariporo</t>
  </si>
  <si>
    <t>Monterrey</t>
  </si>
  <si>
    <t>Diálogo empresarial de turismo, Expoguajira</t>
  </si>
  <si>
    <t>Sensibilización de oferta institucional Fontur y Turismo Accesible MinCIT</t>
  </si>
  <si>
    <t>Bogotá</t>
  </si>
  <si>
    <t>Jornada de Fortalecimiento Empresarial</t>
  </si>
  <si>
    <t xml:space="preserve">Presentación Oferta Institucional </t>
  </si>
  <si>
    <t>Mariquita</t>
  </si>
  <si>
    <t>Jornada de presentación de oferta institucional Fontur en el marco del Taller Construyendo País</t>
  </si>
  <si>
    <t>San José del Guaviare</t>
  </si>
  <si>
    <t>Guaviare</t>
  </si>
  <si>
    <t>Jornada de presentación de oferta institucional Fontur</t>
  </si>
  <si>
    <t>Duitama</t>
  </si>
  <si>
    <t>Ramiriquí</t>
  </si>
  <si>
    <t>Jornada de difusión Oferta institucional personalizada, Asociación de Alojamiento Turístico "ALÓJATE"</t>
  </si>
  <si>
    <t>San Andrés Isla</t>
  </si>
  <si>
    <t>San Andrés, Providencia y Santa Catalina</t>
  </si>
  <si>
    <t>Jornada de difusión Oferta institucional personalizada, Gremio de Buceo DISSA "Dive San Andrés Island Association"</t>
  </si>
  <si>
    <t>Rueda de servicios especializada en Turismo</t>
  </si>
  <si>
    <t>Jornada de Sensibilizacion de oferta Institucional Fontur</t>
  </si>
  <si>
    <t>No.</t>
  </si>
  <si>
    <t xml:space="preserve">Código del proyecto
</t>
  </si>
  <si>
    <t xml:space="preserve">Nombre del proyecto </t>
  </si>
  <si>
    <t xml:space="preserve">Nombre Profesional </t>
  </si>
  <si>
    <t>Gestión</t>
  </si>
  <si>
    <t>Proponente</t>
  </si>
  <si>
    <t>Valor Fontur</t>
  </si>
  <si>
    <t>Asesoría y acompañamiento en la estructuración del proyecto en la ficha metodológica Fontur al proponente</t>
  </si>
  <si>
    <t>ICULTUR</t>
  </si>
  <si>
    <t>IDECUT</t>
  </si>
  <si>
    <t>Gobernación del Quindio</t>
  </si>
  <si>
    <t>Gobernación de Risaralda</t>
  </si>
  <si>
    <t>María Fernanda Gómez</t>
  </si>
  <si>
    <t>FNTP-118-2018</t>
  </si>
  <si>
    <t>Estudios de mercado del Destino Turístico San Gil como motor de atracción de turistas nacionales e internacionales.</t>
  </si>
  <si>
    <t>FNTP-143-2018</t>
  </si>
  <si>
    <t>Fase I: Implementación de la Norma Técnica Sectorial NTS - TS - 001-1 "Destino Turístico - Área Turística. Requisitos de sostenibilidad", en el Corregimiento de Pance, de la ciudad de Santiago de Cali - Valle del Cauca</t>
  </si>
  <si>
    <t>FNTP-170-2018</t>
  </si>
  <si>
    <t>Promoción de Providencia y Santa Catalina en diferentes ciudades del país, producción y distribución de material promocional del destino y segunda fase de plan de medios.</t>
  </si>
  <si>
    <t>FNTP-173-2018</t>
  </si>
  <si>
    <t>Estudio del servicio ofrecido por la cadena de valor del turismo MICE en el departamento del Atlántico</t>
  </si>
  <si>
    <t>FNTP-186-2018</t>
  </si>
  <si>
    <t>I CONGRESO NACIONAL DE TURISMO DE AVENTURA 2018</t>
  </si>
  <si>
    <t>FNTP-188-2018</t>
  </si>
  <si>
    <t>Fomento de las Estrategias de promoción turística y cultural de los municipios del Corredor Caribe en el Departamento de Bolívar, por medio de la participación en la versión XXXIX de la Feria Internacional de Turismo 2019.</t>
  </si>
  <si>
    <t>FNTP-192-2018</t>
  </si>
  <si>
    <t>Foro Académico para Hoteles Enfocado a las TICS</t>
  </si>
  <si>
    <t>FNTP-196-2018</t>
  </si>
  <si>
    <t>Desarrollo del producto turístico asociado a la cultura silletera como tradición cultural declarada patrimonio inmaterial de Colombia</t>
  </si>
  <si>
    <t>FNTP-199-2018</t>
  </si>
  <si>
    <t>Talleres para generar habilidades en atención de eventos y servicio al cliente para empresas del sector turístico y gastronómico del Atlántico.</t>
  </si>
  <si>
    <t>FNTP-201-2018</t>
  </si>
  <si>
    <t>Fortalecimiento de Medellín como destino turístico accesible</t>
  </si>
  <si>
    <t>FNTP-202-2018</t>
  </si>
  <si>
    <t>Actualización del Inventario de Atractivos Turísticos del Departamento de 44 municipios de Cundinamarca.</t>
  </si>
  <si>
    <t>FNTP-203-2018</t>
  </si>
  <si>
    <t>Estudio para el fortalecimiento de la competitividad turística de los municipios de Vélez, Charalá, Curití y Cepitá, pertenecientes al corredor turístico nororiental</t>
  </si>
  <si>
    <t>FNTP-208-2018</t>
  </si>
  <si>
    <t>Ciclo de diplomas en turismo Gestión Pública del turismo, Turismo comunitario y mejores prácticas para el turismo del departamento de Boyacá</t>
  </si>
  <si>
    <t>FNTP-210-2018</t>
  </si>
  <si>
    <t>Apoyo a la realización del IV Congreso Nacional de Estudiantes de Gastronomía</t>
  </si>
  <si>
    <t>FNTP-231-2018</t>
  </si>
  <si>
    <t>Realización de estudios para determinar segmentos turísticos especializados en la tipología de naturaleza, e implementación de las estrategias para la puesta en valor de los mismos en el municipio de Manizales</t>
  </si>
  <si>
    <t>FNTP-227-2018</t>
  </si>
  <si>
    <t>Estudios de medición de carga turística, para cuatro municipios del departamento del Quindío, Filandia, Quimbaya y La Tebaida</t>
  </si>
  <si>
    <t>FNTP-234-2018</t>
  </si>
  <si>
    <t>Realización del Primer Congreso Nacional de Biciturismo en Risaralda</t>
  </si>
  <si>
    <t>FNTP-230-2018</t>
  </si>
  <si>
    <t>Estudio de vocación turistica del municipio de Dosquebradas, Risaralda</t>
  </si>
  <si>
    <t>FNTP-219-2018</t>
  </si>
  <si>
    <t>Implementación de lo Norma Técnica NTS TS 001-1 "Destino Turístico - Área Turística. Requisito de sostenibilidad" con el fin de certificar al municipio de Montenegro - Quindio, como destino turístico sostenible, que permita un mejor desarrollo económico</t>
  </si>
  <si>
    <t>FNTP-228-2018</t>
  </si>
  <si>
    <t>Estudio de vocación turística de los municipios de Sevilla y Caicedonia region nororiental Valle del Cauca.</t>
  </si>
  <si>
    <t>FNTP-223-2018</t>
  </si>
  <si>
    <t>Elaboración del plan Sectorial del Turismo del Municipio de San Cayetano - Norte de Santander 2019 - 2027</t>
  </si>
  <si>
    <t>Levantamiento de inventario turístico del municipio de palestina, Caldas</t>
  </si>
  <si>
    <t>FNTP-213-2018</t>
  </si>
  <si>
    <t>I Seminario Taller en Diseño de Paquetes Turísticos para Agencias de Viajes Operadoras, del departamento de Quindío</t>
  </si>
  <si>
    <t>FNTP-217-2018</t>
  </si>
  <si>
    <t>IXFestival de cocina tradicional, componente académico en el marco del encuentro de cocinas tradicionales "Los Sabores de María"</t>
  </si>
  <si>
    <t>Elaboración de los estudios y el plan de acción para fortalecer la competitividad del pacifico vallecaucano en el sector de Bahía Malaga y circundantes</t>
  </si>
  <si>
    <t>FNTP-218-2018</t>
  </si>
  <si>
    <t>Participación de ASOTELCA - Asociación Hotelera Colombiana, en la Vitrina Turística de ANATO 2019</t>
  </si>
  <si>
    <t>FNTP-212-2018</t>
  </si>
  <si>
    <t>Narrativa territorial de los pueblos ancestrales en el departamento de Sucre</t>
  </si>
  <si>
    <t xml:space="preserve">Misión A Feria Nacional Chicago 2019 </t>
  </si>
  <si>
    <t>Cámara de Comercio de Bucaramanga</t>
  </si>
  <si>
    <t>Alcaldía de Cali</t>
  </si>
  <si>
    <t>Alcaldía de Providencia y Santa Catalina</t>
  </si>
  <si>
    <t>Cámara de Comercio de Barranquilla</t>
  </si>
  <si>
    <t>Alcaldía de Bello</t>
  </si>
  <si>
    <t>Asociación Hotelera Colombiana - Asotelca</t>
  </si>
  <si>
    <t>Alcadía de Medellín</t>
  </si>
  <si>
    <t xml:space="preserve">Alcadía de Medellín </t>
  </si>
  <si>
    <t>Gobernación Boyacá</t>
  </si>
  <si>
    <t>Acodres</t>
  </si>
  <si>
    <t>Cámara de Comercio de Manizales</t>
  </si>
  <si>
    <t>Cámara de Comercio de Armenia y del Quindio</t>
  </si>
  <si>
    <t>Cámara de Comercio de Dosquebradas</t>
  </si>
  <si>
    <t>Alcaldía de Montenegro</t>
  </si>
  <si>
    <t>Cámara de Comercio de Sevilla</t>
  </si>
  <si>
    <t>Alcaldía de San Cayetano</t>
  </si>
  <si>
    <t>Cámara de Comercio de Chinchiná</t>
  </si>
  <si>
    <t>Acrodrés Capítulo Valle del Cauca</t>
  </si>
  <si>
    <t>Asotur pacifico</t>
  </si>
  <si>
    <t>Gobernación de Sucre</t>
  </si>
  <si>
    <t>Actualizar la base de datos de Autoridades Territoriales de Turismo cada semestre</t>
  </si>
  <si>
    <t>1 matriz consolidada y actualizada entregada / 1 matriz consolidada y actualizada solicitada</t>
  </si>
  <si>
    <t>Brindar capacitación a los funcionarios de la Dirección</t>
  </si>
  <si>
    <t>2 capacitaciones realizadas / 2 de capacitaciones programadas</t>
  </si>
  <si>
    <t>Director de Competitividad y Apoyo a las Regiones/Gestor de Competitividad/Profesional MiCITio</t>
  </si>
  <si>
    <t>Julio a diciembre de 2018</t>
  </si>
  <si>
    <t>PLAN DE TRABAJO ANUAL DE LA DIRECCIÓN DE COMPETITIVDAD Y APOYO A LAS REGIONES AÑO 2018</t>
  </si>
  <si>
    <t xml:space="preserve">
Código: F-MAR-01
</t>
  </si>
  <si>
    <t>Meta (Periodicidad Trimestral)</t>
  </si>
  <si>
    <t>Porcentaje de Cumplimiento</t>
  </si>
  <si>
    <t>INDICADOR</t>
  </si>
  <si>
    <t xml:space="preserve">Responsable </t>
  </si>
  <si>
    <t>Evidencia</t>
  </si>
  <si>
    <t>T1</t>
  </si>
  <si>
    <t>T2</t>
  </si>
  <si>
    <t>T3</t>
  </si>
  <si>
    <t>T4</t>
  </si>
  <si>
    <t xml:space="preserve">Nombre </t>
  </si>
  <si>
    <t xml:space="preserve">Formula </t>
  </si>
  <si>
    <t>Línea de Trabajo 1 - Fortalecimiento Institucional</t>
  </si>
  <si>
    <t>Jornadas de sensibilización de la oferta institucional de Fontur</t>
  </si>
  <si>
    <t>Número de presentaciones realizadas/Número de presentaciones programadas*100</t>
  </si>
  <si>
    <t>12 sensibilizaciones por el año</t>
  </si>
  <si>
    <t>Gestor de Competitividad - Baldora Mena</t>
  </si>
  <si>
    <r>
      <rPr>
        <b/>
        <sz val="12"/>
        <rFont val="Futura Std Book"/>
        <family val="2"/>
      </rPr>
      <t>ANEXOS:</t>
    </r>
    <r>
      <rPr>
        <sz val="12"/>
        <rFont val="Futura Std Book"/>
        <family val="2"/>
      </rPr>
      <t xml:space="preserve"> Soporteseguimiento1 / ActadeReuniónV4 / Registro de Asistencias V00. </t>
    </r>
    <r>
      <rPr>
        <b/>
        <sz val="12"/>
        <rFont val="Futura Std Book"/>
        <family val="2"/>
      </rPr>
      <t xml:space="preserve">NOTA: </t>
    </r>
    <r>
      <rPr>
        <sz val="12"/>
        <rFont val="Futura Std Book"/>
        <family val="2"/>
      </rPr>
      <t xml:space="preserve"> Toda jornada requiere aprobación DCYAR y genera nota de boletín para publicación en la página institucional Fontur.</t>
    </r>
  </si>
  <si>
    <t>Gestor de Competitividad - Franger Herrera</t>
  </si>
  <si>
    <t>Gestor de Competitividad - Fernando Acosta</t>
  </si>
  <si>
    <t>Gestor de Competitividad - Carlos Arredondo</t>
  </si>
  <si>
    <t>8 sensibilizaciones por el año</t>
  </si>
  <si>
    <t>Profesionales MiCITio - María Fernanda Gómez</t>
  </si>
  <si>
    <t>Profesionales MiCITio - Gloria Mena</t>
  </si>
  <si>
    <t>4 sensibilizaciones por el año</t>
  </si>
  <si>
    <t>Gestor de Competitividad - Iván Atuesta</t>
  </si>
  <si>
    <t>Director de Competitividad y Apoyo a las Regiones - Carlos Cadavid</t>
  </si>
  <si>
    <r>
      <t>Número de proyectos radicados con pertinencia en Fontur (asesorados y acompañamientoDCYAR)/Número de proyectos (asesorados y acompañamientoDCYAR) *100 (</t>
    </r>
    <r>
      <rPr>
        <b/>
        <sz val="12"/>
        <rFont val="Futura Std Book"/>
        <family val="2"/>
      </rPr>
      <t>INDICADOR No. 2</t>
    </r>
    <r>
      <rPr>
        <sz val="12"/>
        <rFont val="Futura Std Book"/>
        <family val="2"/>
      </rPr>
      <t>)</t>
    </r>
  </si>
  <si>
    <r>
      <t xml:space="preserve">9 Proyectos radicados MinCIT ($250.000.000 por proyecto, $2.250.000.000 acumulado). </t>
    </r>
    <r>
      <rPr>
        <b/>
        <sz val="12"/>
        <rFont val="Futura Std Book"/>
        <family val="2"/>
      </rPr>
      <t xml:space="preserve">Nota: </t>
    </r>
    <r>
      <rPr>
        <sz val="12"/>
        <rFont val="Futura Std Book"/>
        <family val="2"/>
      </rPr>
      <t>Deben presentarse al MinCIT antes del 31 de agosto de 2018.</t>
    </r>
  </si>
  <si>
    <r>
      <t xml:space="preserve">REGISTRO: </t>
    </r>
    <r>
      <rPr>
        <sz val="12"/>
        <rFont val="Futura Std Book"/>
        <family val="2"/>
      </rPr>
      <t>F-MAR-04 Matriz de seguimiento asesoria de proyectos V00.</t>
    </r>
    <r>
      <rPr>
        <b/>
        <sz val="12"/>
        <rFont val="Futura Std Book"/>
        <family val="2"/>
      </rPr>
      <t xml:space="preserve"> ANEXOS: </t>
    </r>
    <r>
      <rPr>
        <sz val="12"/>
        <rFont val="Futura Std Book"/>
        <family val="2"/>
      </rPr>
      <t>ActadeReuniónV4 / Registro de Asistencias V00</t>
    </r>
  </si>
  <si>
    <r>
      <t xml:space="preserve">6 Proyectos radicados MinCIT ($250.000.000 por proyecto, $1.500.000.000 acumulado). </t>
    </r>
    <r>
      <rPr>
        <b/>
        <sz val="12"/>
        <rFont val="Futura Std Book"/>
        <family val="2"/>
      </rPr>
      <t>Nota:</t>
    </r>
    <r>
      <rPr>
        <sz val="12"/>
        <rFont val="Futura Std Book"/>
        <family val="2"/>
      </rPr>
      <t xml:space="preserve"> Deben presentarse al MinCIT antes del 31 de agosto de 2018.</t>
    </r>
  </si>
  <si>
    <t>Actualización semestral de la base de datos de Autoridades Territoriales de Turismo</t>
  </si>
  <si>
    <t>N/A</t>
  </si>
  <si>
    <t>(1) una matriz consolidada y actualizada por semestre</t>
  </si>
  <si>
    <r>
      <t xml:space="preserve">REGISTRO: </t>
    </r>
    <r>
      <rPr>
        <sz val="12"/>
        <rFont val="Futura Std Book"/>
        <family val="2"/>
      </rPr>
      <t>F-MAR-05 Base de datos autoridades territoriales de turismo V00</t>
    </r>
  </si>
  <si>
    <t>Línea de Trabajo 2 - Aprendizaje Continuo</t>
  </si>
  <si>
    <t>Número de capacitaciones realizadas/Número de capacitaciones progrmadas*100</t>
  </si>
  <si>
    <t>4 capacitaciones al año</t>
  </si>
  <si>
    <r>
      <rPr>
        <b/>
        <sz val="12"/>
        <rFont val="Futura Std Book"/>
        <family val="2"/>
      </rPr>
      <t xml:space="preserve">ANEXOS: </t>
    </r>
    <r>
      <rPr>
        <sz val="12"/>
        <rFont val="Futura Std Book"/>
        <family val="2"/>
      </rPr>
      <t>ActadeReuniónV4</t>
    </r>
  </si>
  <si>
    <r>
      <t xml:space="preserve">Proyectó: </t>
    </r>
    <r>
      <rPr>
        <b/>
        <sz val="12"/>
        <color theme="1"/>
        <rFont val="Futura Std Book"/>
        <family val="2"/>
      </rPr>
      <t xml:space="preserve"> _________________________________________</t>
    </r>
  </si>
  <si>
    <r>
      <t xml:space="preserve">VoBo: </t>
    </r>
    <r>
      <rPr>
        <b/>
        <sz val="12"/>
        <color theme="1"/>
        <rFont val="Futura Std Book"/>
        <family val="2"/>
      </rPr>
      <t xml:space="preserve"> _________________________________________</t>
    </r>
  </si>
  <si>
    <t xml:space="preserve"> Gerente de Competitividad y Apoyo a las Regiones</t>
  </si>
  <si>
    <t>67 Jornadas de Oferta institucional realizadas / 36 Jornadas de Oferta instittucional programadas (se atendieron 2768 personas)</t>
  </si>
  <si>
    <t>28 acompañamientos realizados / 40 acompañamientos programados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</si>
</sst>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0.00\ &quot;€&quot;;\-#,##0.00\ &quot;€&quot;"/>
    <numFmt numFmtId="167" formatCode="_-* #,##0.00\ _€_-;\-* #,##0.00\ _€_-;_-* &quot;-&quot;??\ _€_-;_-@_-"/>
    <numFmt numFmtId="168" formatCode="_ * #,##0.00_ ;_ * \-#,##0.00_ ;_ * &quot;-&quot;??_ ;_ @_ "/>
    <numFmt numFmtId="169" formatCode="_ * #,##0.0_ ;_ * \-#,##0.0_ ;_ * &quot;-&quot;??_ ;_ @_ "/>
    <numFmt numFmtId="170" formatCode="_ * #,##0.0000_ ;_ * \-#,##0.0000_ ;_ * &quot;-&quot;??_ ;_ @_ "/>
    <numFmt numFmtId="171" formatCode="_-* #,##0.0000\ _€_-;\-* #,##0.0000\ _€_-;_-* &quot;-&quot;??\ _€_-;_-@_-"/>
    <numFmt numFmtId="172" formatCode="_(&quot;$&quot;\ * #,##0_);_(&quot;$&quot;\ * \(#,##0\);_(&quot;$&quot;\ * &quot;-&quot;??_);_(@_)"/>
    <numFmt numFmtId="173" formatCode="_(&quot;$&quot;\ * #,##0.00_);_(&quot;$&quot;\ * \(#,##0.00\);_(&quot;$&quot;\ * &quot;-&quot;??_);_(@_)"/>
    <numFmt numFmtId="174" formatCode="_(* #,##0.00_);_(* \(#,##0.00\);_(* &quot;-&quot;??_);_(@_)"/>
    <numFmt numFmtId="175" formatCode="d/mm/yyyy;@"/>
    <numFmt numFmtId="176" formatCode="_ * #,##0_ ;_ * \-#,##0_ ;_ * &quot;-&quot;??_ ;_ @_ "/>
  </numFmts>
  <fonts count="42"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9"/>
      <name val="Futura Std Book"/>
      <family val="2"/>
    </font>
    <font>
      <b/>
      <sz val="9"/>
      <name val="Futura Std Book"/>
      <family val="2"/>
    </font>
    <font>
      <sz val="9"/>
      <color rgb="FFA21984"/>
      <name val="Futura Std Book"/>
      <family val="2"/>
    </font>
    <font>
      <b/>
      <sz val="9"/>
      <color theme="1"/>
      <name val="Futura Std Book"/>
      <family val="2"/>
    </font>
    <font>
      <sz val="10"/>
      <name val="Arial"/>
      <family val="2"/>
    </font>
    <font>
      <b/>
      <sz val="11"/>
      <color theme="1"/>
      <name val="Calibri"/>
      <family val="2"/>
      <scheme val="minor"/>
    </font>
    <font>
      <sz val="9"/>
      <color indexed="81"/>
      <name val="Tahoma"/>
      <family val="2"/>
    </font>
    <font>
      <sz val="11"/>
      <color theme="1"/>
      <name val="Futura Std Book"/>
      <family val="2"/>
    </font>
    <font>
      <b/>
      <sz val="11"/>
      <color rgb="FFA21984"/>
      <name val="Futura Std Book"/>
      <family val="2"/>
    </font>
    <font>
      <b/>
      <sz val="12"/>
      <color rgb="FFA21984"/>
      <name val="Futura Std Book"/>
      <family val="2"/>
    </font>
    <font>
      <b/>
      <sz val="14"/>
      <color indexed="8"/>
      <name val="Futura Std Book"/>
      <family val="2"/>
    </font>
    <font>
      <sz val="12"/>
      <color indexed="8"/>
      <name val="Futura Std Book"/>
      <family val="2"/>
    </font>
    <font>
      <sz val="12"/>
      <color theme="0"/>
      <name val="Futura Std Book"/>
      <family val="2"/>
    </font>
    <font>
      <sz val="12"/>
      <color rgb="FFA21984"/>
      <name val="Futura Std Book"/>
      <family val="2"/>
    </font>
    <font>
      <b/>
      <sz val="12"/>
      <color theme="1"/>
      <name val="Futura Std Book"/>
      <family val="2"/>
    </font>
    <font>
      <b/>
      <sz val="10"/>
      <color theme="0"/>
      <name val="Futura Std Book"/>
      <family val="2"/>
    </font>
  </fonts>
  <fills count="16">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bgColor indexed="64"/>
      </patternFill>
    </fill>
    <fill>
      <patternFill patternType="solid">
        <fgColor rgb="FFA21984"/>
        <bgColor indexed="64"/>
      </patternFill>
    </fill>
    <fill>
      <patternFill patternType="solid">
        <fgColor theme="0" tint="-0.249977111117893"/>
        <bgColor indexed="64"/>
      </patternFill>
    </fill>
    <fill>
      <patternFill patternType="solid">
        <fgColor rgb="FFFF00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24994659260841701"/>
      </left>
      <right/>
      <top style="thin">
        <color theme="0" tint="-0.24994659260841701"/>
      </top>
      <bottom style="thin">
        <color indexed="64"/>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style="thin">
        <color indexed="64"/>
      </top>
      <bottom/>
      <diagonal/>
    </border>
    <border>
      <left/>
      <right style="thin">
        <color theme="0" tint="-0.24994659260841701"/>
      </right>
      <top/>
      <bottom/>
      <diagonal/>
    </border>
    <border>
      <left/>
      <right style="thin">
        <color theme="0" tint="-0.34998626667073579"/>
      </right>
      <top style="thin">
        <color theme="0" tint="-0.34998626667073579"/>
      </top>
      <bottom style="thin">
        <color theme="0" tint="-0.34998626667073579"/>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tint="-0.34998626667073579"/>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34998626667073579"/>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style="thin">
        <color theme="0" tint="-0.24994659260841701"/>
      </right>
      <top/>
      <bottom style="thin">
        <color theme="0" tint="-0.24994659260841701"/>
      </bottom>
      <diagonal/>
    </border>
    <border>
      <left style="thin">
        <color theme="0" tint="-0.34998626667073579"/>
      </left>
      <right style="thin">
        <color theme="0" tint="-0.24994659260841701"/>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s>
  <cellStyleXfs count="16">
    <xf numFmtId="0" fontId="0" fillId="0" borderId="0"/>
    <xf numFmtId="43" fontId="4" fillId="0" borderId="0" applyFont="0" applyFill="0" applyBorder="0" applyAlignment="0" applyProtection="0"/>
    <xf numFmtId="0" fontId="3" fillId="0" borderId="0" applyFont="0" applyFill="0" applyBorder="0" applyAlignment="0" applyProtection="0"/>
    <xf numFmtId="166" fontId="3" fillId="0" borderId="0" applyFont="0" applyFill="0" applyBorder="0" applyAlignment="0" applyProtection="0"/>
    <xf numFmtId="0" fontId="3" fillId="0" borderId="0"/>
    <xf numFmtId="0" fontId="2" fillId="0" borderId="0"/>
    <xf numFmtId="168" fontId="3" fillId="0" borderId="0" applyFont="0" applyFill="0" applyBorder="0" applyAlignment="0" applyProtection="0"/>
    <xf numFmtId="167" fontId="3" fillId="0" borderId="0" applyFont="0" applyFill="0" applyBorder="0" applyAlignment="0" applyProtection="0"/>
    <xf numFmtId="9" fontId="3" fillId="0" borderId="0" applyFont="0" applyFill="0" applyBorder="0" applyAlignment="0" applyProtection="0"/>
    <xf numFmtId="41" fontId="30" fillId="0" borderId="0" applyFont="0" applyFill="0" applyBorder="0" applyAlignment="0" applyProtection="0"/>
    <xf numFmtId="0" fontId="1" fillId="0" borderId="0"/>
    <xf numFmtId="173" fontId="1" fillId="0" borderId="0" applyFont="0" applyFill="0" applyBorder="0" applyAlignment="0" applyProtection="0"/>
    <xf numFmtId="174" fontId="1"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9" fontId="30" fillId="0" borderId="0" applyFont="0" applyFill="0" applyBorder="0" applyAlignment="0" applyProtection="0"/>
  </cellStyleXfs>
  <cellXfs count="250">
    <xf numFmtId="0" fontId="0" fillId="0" borderId="0" xfId="0"/>
    <xf numFmtId="0" fontId="7" fillId="0" borderId="0" xfId="5" applyFont="1"/>
    <xf numFmtId="0" fontId="9" fillId="0" borderId="0" xfId="5" applyFont="1"/>
    <xf numFmtId="0" fontId="10" fillId="0" borderId="0" xfId="5" applyFont="1" applyFill="1" applyBorder="1" applyAlignment="1">
      <alignment horizontal="center" vertical="center" wrapText="1"/>
    </xf>
    <xf numFmtId="0" fontId="7" fillId="0" borderId="0" xfId="5" applyFont="1" applyBorder="1"/>
    <xf numFmtId="0" fontId="9" fillId="0" borderId="0" xfId="5" applyFont="1" applyAlignment="1">
      <alignment vertical="center"/>
    </xf>
    <xf numFmtId="0" fontId="8" fillId="0" borderId="1" xfId="5" applyFont="1" applyFill="1" applyBorder="1" applyAlignment="1">
      <alignment horizontal="left" vertical="center" wrapText="1"/>
    </xf>
    <xf numFmtId="0" fontId="7" fillId="0" borderId="0" xfId="5" applyFont="1" applyAlignment="1">
      <alignment vertical="center"/>
    </xf>
    <xf numFmtId="0" fontId="9" fillId="0" borderId="1" xfId="5" applyFont="1" applyFill="1" applyBorder="1" applyAlignment="1">
      <alignment horizontal="justify" vertical="justify" wrapText="1"/>
    </xf>
    <xf numFmtId="0" fontId="9" fillId="0" borderId="1" xfId="5" applyFont="1" applyFill="1" applyBorder="1" applyAlignment="1">
      <alignment horizontal="left" vertical="center" wrapText="1"/>
    </xf>
    <xf numFmtId="0" fontId="9" fillId="2" borderId="1" xfId="5" applyFont="1" applyFill="1" applyBorder="1" applyAlignment="1">
      <alignment horizontal="justify" vertical="top" wrapText="1"/>
    </xf>
    <xf numFmtId="0" fontId="8" fillId="2" borderId="1" xfId="5" applyFont="1" applyFill="1" applyBorder="1" applyAlignment="1">
      <alignment horizontal="left" vertical="center" wrapText="1"/>
    </xf>
    <xf numFmtId="0" fontId="7" fillId="2" borderId="0" xfId="5" applyFont="1" applyFill="1" applyAlignment="1">
      <alignment vertical="center"/>
    </xf>
    <xf numFmtId="9" fontId="9" fillId="2" borderId="1" xfId="5" applyNumberFormat="1" applyFont="1" applyFill="1" applyBorder="1" applyAlignment="1">
      <alignment horizontal="left" vertical="center" wrapText="1"/>
    </xf>
    <xf numFmtId="0" fontId="11" fillId="0" borderId="0" xfId="4" applyFont="1" applyAlignment="1" applyProtection="1">
      <protection hidden="1"/>
    </xf>
    <xf numFmtId="0" fontId="12" fillId="0" borderId="0" xfId="4" applyFont="1" applyAlignment="1"/>
    <xf numFmtId="0" fontId="12" fillId="0" borderId="0" xfId="4" applyFont="1" applyAlignment="1" applyProtection="1">
      <protection hidden="1"/>
    </xf>
    <xf numFmtId="0" fontId="11" fillId="0" borderId="0" xfId="4" applyFont="1" applyAlignment="1"/>
    <xf numFmtId="0" fontId="9" fillId="0" borderId="0" xfId="4" applyFont="1" applyBorder="1" applyAlignment="1" applyProtection="1">
      <alignment horizontal="left"/>
      <protection locked="0"/>
    </xf>
    <xf numFmtId="0" fontId="14" fillId="0" borderId="0" xfId="4" applyFont="1" applyBorder="1" applyAlignment="1" applyProtection="1">
      <alignment horizontal="left"/>
      <protection locked="0"/>
    </xf>
    <xf numFmtId="0" fontId="17" fillId="6" borderId="26" xfId="4" applyFont="1" applyFill="1" applyBorder="1" applyAlignment="1" applyProtection="1">
      <alignment vertical="center" wrapText="1"/>
      <protection locked="0"/>
    </xf>
    <xf numFmtId="0" fontId="18" fillId="0" borderId="0" xfId="4" applyFont="1" applyAlignment="1" applyProtection="1">
      <alignment horizontal="center" vertical="center" wrapText="1"/>
      <protection hidden="1"/>
    </xf>
    <xf numFmtId="0" fontId="18" fillId="0" borderId="0" xfId="4" applyFont="1" applyAlignment="1" applyProtection="1">
      <protection hidden="1"/>
    </xf>
    <xf numFmtId="0" fontId="18" fillId="0" borderId="0" xfId="4" applyFont="1" applyAlignment="1">
      <alignment horizontal="center" vertical="center" wrapText="1"/>
    </xf>
    <xf numFmtId="0" fontId="18" fillId="0" borderId="0" xfId="4" applyFont="1" applyProtection="1">
      <protection hidden="1"/>
    </xf>
    <xf numFmtId="0" fontId="18" fillId="0" borderId="0" xfId="4" applyFont="1"/>
    <xf numFmtId="0" fontId="15" fillId="0" borderId="1" xfId="4" applyFont="1" applyFill="1" applyBorder="1" applyAlignment="1" applyProtection="1">
      <alignment horizontal="center" vertical="top" wrapText="1"/>
      <protection locked="0"/>
    </xf>
    <xf numFmtId="0" fontId="19" fillId="0" borderId="1" xfId="4" applyFont="1" applyFill="1" applyBorder="1" applyAlignment="1" applyProtection="1">
      <alignment horizontal="center" vertical="top" wrapText="1"/>
      <protection locked="0"/>
    </xf>
    <xf numFmtId="0" fontId="11" fillId="0" borderId="0" xfId="4" applyFont="1" applyProtection="1">
      <protection hidden="1"/>
    </xf>
    <xf numFmtId="0" fontId="11" fillId="0" borderId="0" xfId="4" applyFont="1"/>
    <xf numFmtId="0" fontId="11" fillId="0" borderId="10" xfId="4" applyFont="1" applyBorder="1" applyProtection="1">
      <protection locked="0"/>
    </xf>
    <xf numFmtId="0" fontId="11" fillId="0" borderId="11" xfId="4" applyFont="1" applyBorder="1" applyProtection="1">
      <protection locked="0"/>
    </xf>
    <xf numFmtId="0" fontId="11" fillId="0" borderId="12" xfId="4" applyFont="1" applyBorder="1" applyProtection="1">
      <protection locked="0"/>
    </xf>
    <xf numFmtId="0" fontId="11" fillId="0" borderId="16" xfId="4" applyFont="1" applyBorder="1" applyProtection="1">
      <protection locked="0"/>
    </xf>
    <xf numFmtId="0" fontId="11" fillId="0" borderId="0" xfId="4" applyFont="1" applyBorder="1" applyProtection="1">
      <protection locked="0"/>
    </xf>
    <xf numFmtId="0" fontId="11" fillId="0" borderId="17" xfId="4" applyFont="1" applyBorder="1" applyProtection="1">
      <protection locked="0"/>
    </xf>
    <xf numFmtId="0" fontId="12" fillId="0" borderId="0" xfId="4" applyFont="1" applyProtection="1">
      <protection hidden="1"/>
    </xf>
    <xf numFmtId="0" fontId="20" fillId="0" borderId="5" xfId="4" applyFont="1" applyBorder="1" applyProtection="1">
      <protection locked="0"/>
    </xf>
    <xf numFmtId="0" fontId="20" fillId="0" borderId="0" xfId="4" applyFont="1" applyBorder="1" applyProtection="1">
      <protection locked="0"/>
    </xf>
    <xf numFmtId="0" fontId="21" fillId="0" borderId="0" xfId="4" applyFont="1" applyBorder="1" applyProtection="1">
      <protection locked="0"/>
    </xf>
    <xf numFmtId="0" fontId="20" fillId="0" borderId="16" xfId="4" applyFont="1" applyBorder="1" applyAlignment="1" applyProtection="1">
      <alignment horizontal="right"/>
      <protection locked="0"/>
    </xf>
    <xf numFmtId="0" fontId="20" fillId="0" borderId="0" xfId="4" applyFont="1" applyBorder="1" applyAlignment="1" applyProtection="1">
      <alignment horizontal="right"/>
      <protection locked="0"/>
    </xf>
    <xf numFmtId="0" fontId="8" fillId="0" borderId="20" xfId="4" applyFont="1" applyBorder="1" applyAlignment="1" applyProtection="1">
      <alignment horizontal="left"/>
      <protection locked="0"/>
    </xf>
    <xf numFmtId="0" fontId="8" fillId="0" borderId="21" xfId="4" applyFont="1" applyBorder="1" applyAlignment="1" applyProtection="1">
      <alignment horizontal="center"/>
      <protection locked="0"/>
    </xf>
    <xf numFmtId="0" fontId="8" fillId="0" borderId="22" xfId="4" applyFont="1" applyBorder="1" applyAlignment="1" applyProtection="1">
      <alignment horizontal="center"/>
      <protection locked="0"/>
    </xf>
    <xf numFmtId="0" fontId="19" fillId="0" borderId="0" xfId="4" applyFont="1" applyBorder="1" applyAlignment="1" applyProtection="1">
      <alignment horizontal="center"/>
      <protection locked="0"/>
    </xf>
    <xf numFmtId="0" fontId="9" fillId="0" borderId="23" xfId="4" applyFont="1" applyBorder="1" applyAlignment="1" applyProtection="1">
      <alignment horizontal="left" vertical="justify"/>
      <protection locked="0"/>
    </xf>
    <xf numFmtId="0" fontId="9" fillId="0" borderId="16" xfId="6" applyNumberFormat="1" applyFont="1" applyBorder="1" applyAlignment="1" applyProtection="1">
      <alignment horizontal="center"/>
      <protection locked="0"/>
    </xf>
    <xf numFmtId="9" fontId="16" fillId="0" borderId="16" xfId="8" applyFont="1" applyBorder="1" applyAlignment="1" applyProtection="1">
      <alignment horizontal="left"/>
    </xf>
    <xf numFmtId="167" fontId="16" fillId="0" borderId="0" xfId="7" applyFont="1" applyBorder="1" applyAlignment="1" applyProtection="1">
      <alignment horizontal="left"/>
      <protection locked="0"/>
    </xf>
    <xf numFmtId="9" fontId="16" fillId="0" borderId="0" xfId="8" applyFont="1" applyBorder="1" applyAlignment="1" applyProtection="1">
      <alignment horizontal="left"/>
      <protection locked="0"/>
    </xf>
    <xf numFmtId="9" fontId="16" fillId="0" borderId="17" xfId="8" applyFont="1" applyBorder="1" applyAlignment="1" applyProtection="1">
      <alignment horizontal="left"/>
      <protection locked="0"/>
    </xf>
    <xf numFmtId="0" fontId="23" fillId="0" borderId="0" xfId="4" applyFont="1" applyProtection="1">
      <protection hidden="1"/>
    </xf>
    <xf numFmtId="171" fontId="12" fillId="0" borderId="0" xfId="7" applyNumberFormat="1" applyFont="1" applyProtection="1">
      <protection hidden="1"/>
    </xf>
    <xf numFmtId="170" fontId="9" fillId="0" borderId="16" xfId="6" applyNumberFormat="1" applyFont="1" applyBorder="1" applyAlignment="1" applyProtection="1">
      <alignment horizontal="center"/>
      <protection locked="0"/>
    </xf>
    <xf numFmtId="0" fontId="9" fillId="0" borderId="25" xfId="4" applyFont="1" applyBorder="1" applyAlignment="1" applyProtection="1">
      <alignment horizontal="left" vertical="justify"/>
      <protection locked="0"/>
    </xf>
    <xf numFmtId="0" fontId="9" fillId="0" borderId="16" xfId="4" applyFont="1" applyBorder="1" applyAlignment="1" applyProtection="1">
      <alignment horizontal="left" vertical="justify"/>
      <protection locked="0"/>
    </xf>
    <xf numFmtId="169" fontId="22" fillId="0" borderId="0" xfId="6" applyNumberFormat="1" applyFont="1" applyBorder="1" applyAlignment="1" applyProtection="1">
      <alignment horizontal="center"/>
      <protection locked="0"/>
    </xf>
    <xf numFmtId="170" fontId="9" fillId="0" borderId="0" xfId="6" applyNumberFormat="1" applyFont="1" applyBorder="1" applyAlignment="1" applyProtection="1">
      <alignment horizontal="center"/>
      <protection locked="0"/>
    </xf>
    <xf numFmtId="9" fontId="16" fillId="0" borderId="0" xfId="8" applyFont="1" applyBorder="1" applyAlignment="1" applyProtection="1">
      <alignment horizontal="left"/>
    </xf>
    <xf numFmtId="0" fontId="9" fillId="0" borderId="16" xfId="4" applyFont="1" applyBorder="1" applyAlignment="1" applyProtection="1">
      <alignment horizontal="center" vertical="justify"/>
      <protection locked="0"/>
    </xf>
    <xf numFmtId="0" fontId="8" fillId="0" borderId="16" xfId="4" applyFont="1" applyBorder="1" applyAlignment="1" applyProtection="1">
      <alignment vertical="top" wrapText="1"/>
      <protection locked="0"/>
    </xf>
    <xf numFmtId="0" fontId="25" fillId="0" borderId="0" xfId="4" applyFont="1" applyBorder="1" applyAlignment="1" applyProtection="1">
      <alignment vertical="top" wrapText="1"/>
      <protection locked="0"/>
    </xf>
    <xf numFmtId="0" fontId="25" fillId="0" borderId="17" xfId="4" applyFont="1" applyBorder="1" applyAlignment="1" applyProtection="1">
      <alignment vertical="top" wrapText="1"/>
      <protection locked="0"/>
    </xf>
    <xf numFmtId="0" fontId="9" fillId="0" borderId="16" xfId="4" applyFont="1" applyBorder="1" applyAlignment="1" applyProtection="1">
      <alignment vertical="center" wrapText="1"/>
    </xf>
    <xf numFmtId="0" fontId="9" fillId="3" borderId="16" xfId="4" applyFont="1" applyFill="1" applyBorder="1" applyAlignment="1" applyProtection="1">
      <alignment vertical="center"/>
    </xf>
    <xf numFmtId="0" fontId="9" fillId="4" borderId="16" xfId="4" applyFont="1" applyFill="1" applyBorder="1" applyAlignment="1" applyProtection="1">
      <alignment vertical="center"/>
    </xf>
    <xf numFmtId="0" fontId="9" fillId="5" borderId="16" xfId="4" applyFont="1" applyFill="1" applyBorder="1" applyAlignment="1" applyProtection="1">
      <alignment vertical="center"/>
    </xf>
    <xf numFmtId="0" fontId="9" fillId="0" borderId="13" xfId="4" applyFont="1" applyBorder="1" applyAlignment="1" applyProtection="1">
      <alignment vertical="center"/>
    </xf>
    <xf numFmtId="0" fontId="11" fillId="0" borderId="0" xfId="4" applyFont="1" applyProtection="1">
      <protection locked="0"/>
    </xf>
    <xf numFmtId="0" fontId="15" fillId="7" borderId="7" xfId="4" applyFont="1" applyFill="1" applyBorder="1" applyAlignment="1">
      <alignment vertical="center" wrapText="1"/>
    </xf>
    <xf numFmtId="0" fontId="15" fillId="7" borderId="8" xfId="4" applyFont="1" applyFill="1" applyBorder="1" applyAlignment="1">
      <alignment vertical="center" wrapText="1"/>
    </xf>
    <xf numFmtId="0" fontId="15" fillId="7" borderId="1" xfId="4" applyFont="1" applyFill="1" applyBorder="1" applyAlignment="1" applyProtection="1">
      <alignment horizontal="center" vertical="center" wrapText="1"/>
      <protection locked="0"/>
    </xf>
    <xf numFmtId="0" fontId="15" fillId="7" borderId="1" xfId="4" applyFont="1" applyFill="1" applyBorder="1" applyAlignment="1" applyProtection="1">
      <alignment horizontal="center" vertical="center"/>
      <protection locked="0"/>
    </xf>
    <xf numFmtId="0" fontId="15" fillId="7" borderId="7" xfId="4" applyFont="1" applyFill="1" applyBorder="1" applyAlignment="1" applyProtection="1">
      <alignment horizontal="center" vertical="center" wrapText="1"/>
      <protection locked="0"/>
    </xf>
    <xf numFmtId="169" fontId="22" fillId="0" borderId="24" xfId="6" applyNumberFormat="1" applyFont="1" applyBorder="1" applyAlignment="1" applyProtection="1">
      <protection locked="0"/>
    </xf>
    <xf numFmtId="169" fontId="22" fillId="0" borderId="6" xfId="6" applyNumberFormat="1" applyFont="1" applyBorder="1" applyAlignment="1" applyProtection="1">
      <protection locked="0"/>
    </xf>
    <xf numFmtId="0" fontId="28" fillId="8" borderId="36" xfId="0" applyFont="1" applyFill="1" applyBorder="1" applyAlignment="1">
      <alignment horizontal="center" vertical="center" wrapText="1"/>
    </xf>
    <xf numFmtId="0" fontId="26" fillId="2" borderId="36"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0" xfId="0" applyFont="1" applyFill="1" applyAlignment="1">
      <alignment horizontal="center" vertical="center"/>
    </xf>
    <xf numFmtId="0" fontId="26" fillId="2" borderId="28" xfId="0" applyFont="1" applyFill="1" applyBorder="1" applyAlignment="1">
      <alignment horizontal="center" vertical="center" wrapText="1"/>
    </xf>
    <xf numFmtId="0" fontId="26" fillId="2" borderId="31"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1" fillId="0" borderId="0" xfId="10" applyAlignment="1">
      <alignment vertical="center"/>
    </xf>
    <xf numFmtId="0" fontId="1" fillId="0" borderId="0" xfId="10" applyAlignment="1">
      <alignment horizontal="center" vertical="center"/>
    </xf>
    <xf numFmtId="0" fontId="1" fillId="0" borderId="0" xfId="10" applyAlignment="1">
      <alignment horizontal="center" vertical="center" wrapText="1"/>
    </xf>
    <xf numFmtId="172" fontId="1" fillId="0" borderId="0" xfId="10" applyNumberFormat="1" applyAlignment="1">
      <alignment vertical="center"/>
    </xf>
    <xf numFmtId="9" fontId="1" fillId="0" borderId="0" xfId="10" applyNumberFormat="1" applyBorder="1" applyAlignment="1">
      <alignment vertical="center"/>
    </xf>
    <xf numFmtId="0" fontId="31" fillId="8" borderId="1" xfId="10" applyFont="1" applyFill="1" applyBorder="1" applyAlignment="1">
      <alignment horizontal="center" vertical="center" wrapText="1"/>
    </xf>
    <xf numFmtId="0" fontId="31" fillId="0" borderId="1" xfId="10" applyFont="1" applyBorder="1" applyAlignment="1">
      <alignment horizontal="center" vertical="center"/>
    </xf>
    <xf numFmtId="0" fontId="31" fillId="0" borderId="1" xfId="10" applyFont="1" applyBorder="1" applyAlignment="1">
      <alignment horizontal="center" vertical="center" wrapText="1"/>
    </xf>
    <xf numFmtId="172" fontId="0" fillId="0" borderId="0" xfId="11" applyNumberFormat="1" applyFont="1" applyAlignment="1">
      <alignment vertical="center"/>
    </xf>
    <xf numFmtId="0" fontId="1" fillId="0" borderId="1" xfId="10" applyBorder="1" applyAlignment="1">
      <alignment horizontal="left" vertical="center" wrapText="1"/>
    </xf>
    <xf numFmtId="0" fontId="1" fillId="0" borderId="1" xfId="10" applyBorder="1" applyAlignment="1">
      <alignment horizontal="center" vertical="center"/>
    </xf>
    <xf numFmtId="0" fontId="1" fillId="0" borderId="1" xfId="10" applyBorder="1" applyAlignment="1">
      <alignment horizontal="center" vertical="center" wrapText="1"/>
    </xf>
    <xf numFmtId="0" fontId="1" fillId="0" borderId="0" xfId="10" applyBorder="1" applyAlignment="1">
      <alignment vertical="center"/>
    </xf>
    <xf numFmtId="0" fontId="1" fillId="0" borderId="1" xfId="10" applyBorder="1" applyAlignment="1">
      <alignment horizontal="left" vertical="center"/>
    </xf>
    <xf numFmtId="0" fontId="31" fillId="0" borderId="1" xfId="12" applyNumberFormat="1" applyFont="1" applyBorder="1" applyAlignment="1">
      <alignment horizontal="center" vertical="center" wrapText="1"/>
    </xf>
    <xf numFmtId="172" fontId="0" fillId="0" borderId="1" xfId="11" applyNumberFormat="1" applyFont="1" applyBorder="1" applyAlignment="1">
      <alignment vertical="center" wrapText="1"/>
    </xf>
    <xf numFmtId="172" fontId="0" fillId="9" borderId="1" xfId="11" applyNumberFormat="1" applyFont="1" applyFill="1" applyBorder="1" applyAlignment="1">
      <alignment vertical="center" wrapText="1"/>
    </xf>
    <xf numFmtId="0" fontId="33" fillId="0" borderId="0" xfId="10" applyFont="1"/>
    <xf numFmtId="0" fontId="34" fillId="10" borderId="1" xfId="10" applyFont="1" applyFill="1" applyBorder="1" applyAlignment="1">
      <alignment horizontal="center" vertical="center"/>
    </xf>
    <xf numFmtId="0" fontId="34" fillId="10" borderId="1" xfId="10" applyFont="1" applyFill="1" applyBorder="1" applyAlignment="1">
      <alignment horizontal="center" vertical="center" wrapText="1"/>
    </xf>
    <xf numFmtId="0" fontId="33" fillId="0" borderId="1" xfId="10" applyFont="1" applyFill="1" applyBorder="1" applyAlignment="1">
      <alignment horizontal="center" vertical="center" wrapText="1"/>
    </xf>
    <xf numFmtId="0" fontId="7" fillId="0" borderId="1" xfId="0"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41" fontId="7" fillId="0" borderId="1" xfId="9" applyFont="1" applyFill="1" applyBorder="1" applyAlignment="1">
      <alignment horizontal="left" vertical="center" wrapText="1"/>
    </xf>
    <xf numFmtId="0" fontId="7" fillId="0" borderId="1" xfId="0" applyFont="1" applyBorder="1" applyAlignment="1">
      <alignment horizontal="left" vertical="center" wrapText="1"/>
    </xf>
    <xf numFmtId="41" fontId="7" fillId="0" borderId="1" xfId="9" applyFont="1" applyBorder="1" applyAlignment="1">
      <alignment horizontal="left" vertical="center" wrapText="1"/>
    </xf>
    <xf numFmtId="175" fontId="7" fillId="0" borderId="1" xfId="0" applyNumberFormat="1" applyFont="1" applyFill="1" applyBorder="1" applyAlignment="1">
      <alignment horizontal="left" vertical="center" wrapText="1"/>
    </xf>
    <xf numFmtId="14" fontId="7" fillId="0" borderId="1" xfId="0" applyNumberFormat="1" applyFont="1" applyBorder="1" applyAlignment="1">
      <alignment horizontal="left" vertical="center" wrapText="1"/>
    </xf>
    <xf numFmtId="0" fontId="1" fillId="12" borderId="1" xfId="10" applyFill="1" applyBorder="1" applyAlignment="1">
      <alignment horizontal="center" vertical="center"/>
    </xf>
    <xf numFmtId="0" fontId="7" fillId="0" borderId="0" xfId="10" applyFont="1" applyAlignment="1">
      <alignment horizontal="center"/>
    </xf>
    <xf numFmtId="0" fontId="7" fillId="0" borderId="0" xfId="10" applyFont="1" applyAlignment="1">
      <alignment horizontal="justify" wrapText="1"/>
    </xf>
    <xf numFmtId="0" fontId="35" fillId="10" borderId="1" xfId="10" applyFont="1" applyFill="1" applyBorder="1" applyAlignment="1">
      <alignment horizontal="center" vertical="center"/>
    </xf>
    <xf numFmtId="0" fontId="7" fillId="0" borderId="1" xfId="10" applyFont="1" applyFill="1" applyBorder="1" applyAlignment="1">
      <alignment horizontal="center" vertical="center"/>
    </xf>
    <xf numFmtId="0" fontId="9" fillId="2" borderId="1" xfId="0" applyFont="1" applyFill="1" applyBorder="1" applyAlignment="1">
      <alignment horizontal="center" vertical="center" wrapText="1"/>
    </xf>
    <xf numFmtId="14" fontId="9" fillId="11" borderId="1" xfId="11"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2" fontId="9" fillId="11" borderId="1" xfId="11" applyNumberFormat="1" applyFont="1" applyFill="1" applyBorder="1" applyAlignment="1">
      <alignment horizontal="center" vertical="center" wrapText="1"/>
    </xf>
    <xf numFmtId="0" fontId="7" fillId="0" borderId="0" xfId="10" applyFont="1" applyFill="1" applyAlignment="1">
      <alignment horizontal="center"/>
    </xf>
    <xf numFmtId="14"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0" xfId="10" applyFont="1" applyFill="1" applyAlignment="1">
      <alignment horizontal="center"/>
    </xf>
    <xf numFmtId="0" fontId="7" fillId="0" borderId="0" xfId="0" applyFont="1" applyAlignment="1">
      <alignment wrapText="1"/>
    </xf>
    <xf numFmtId="0" fontId="37" fillId="0" borderId="41" xfId="0" applyFont="1" applyBorder="1" applyAlignment="1">
      <alignment horizontal="left" wrapText="1"/>
    </xf>
    <xf numFmtId="0" fontId="37" fillId="0" borderId="43" xfId="0" applyFont="1" applyBorder="1" applyAlignment="1">
      <alignment horizontal="left" vertical="center" wrapText="1"/>
    </xf>
    <xf numFmtId="0" fontId="37" fillId="0" borderId="43" xfId="0" applyFont="1" applyBorder="1" applyAlignment="1">
      <alignment horizontal="left" vertical="top" wrapText="1"/>
    </xf>
    <xf numFmtId="0" fontId="38" fillId="13" borderId="36" xfId="0" applyFont="1" applyFill="1" applyBorder="1" applyAlignment="1">
      <alignment horizontal="center" vertical="center" wrapText="1"/>
    </xf>
    <xf numFmtId="0" fontId="39" fillId="14" borderId="48" xfId="0" applyFont="1" applyFill="1" applyBorder="1" applyAlignment="1">
      <alignment horizontal="center" vertical="center" wrapText="1"/>
    </xf>
    <xf numFmtId="0" fontId="39" fillId="14" borderId="49" xfId="0" applyFont="1" applyFill="1" applyBorder="1" applyAlignment="1">
      <alignment horizontal="center" vertical="center" wrapText="1"/>
    </xf>
    <xf numFmtId="9" fontId="39" fillId="14" borderId="50" xfId="15" applyFont="1" applyFill="1" applyBorder="1" applyAlignment="1">
      <alignment horizontal="center" vertical="center" wrapText="1"/>
    </xf>
    <xf numFmtId="0" fontId="8" fillId="0" borderId="52"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9" fillId="0" borderId="52" xfId="0" applyFont="1" applyFill="1" applyBorder="1" applyAlignment="1">
      <alignment horizontal="left" vertical="center" wrapText="1"/>
    </xf>
    <xf numFmtId="9" fontId="9" fillId="0" borderId="53" xfId="0" applyNumberFormat="1" applyFont="1" applyFill="1" applyBorder="1" applyAlignment="1">
      <alignment horizontal="left" vertical="center" wrapText="1"/>
    </xf>
    <xf numFmtId="0" fontId="9" fillId="0" borderId="36" xfId="0" applyFont="1" applyFill="1" applyBorder="1" applyAlignment="1">
      <alignment vertical="center" wrapText="1"/>
    </xf>
    <xf numFmtId="0" fontId="40" fillId="0" borderId="0" xfId="0" applyFont="1" applyFill="1" applyAlignment="1">
      <alignment wrapText="1"/>
    </xf>
    <xf numFmtId="0" fontId="9" fillId="0" borderId="55"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8" xfId="0" applyFont="1" applyFill="1" applyBorder="1" applyAlignment="1">
      <alignment horizontal="left" vertical="center" wrapText="1"/>
    </xf>
    <xf numFmtId="0" fontId="8" fillId="0" borderId="36" xfId="0" applyFont="1" applyFill="1" applyBorder="1" applyAlignment="1">
      <alignment horizontal="left" vertical="center" wrapText="1"/>
    </xf>
    <xf numFmtId="0" fontId="9" fillId="0" borderId="53" xfId="0" applyNumberFormat="1" applyFont="1" applyFill="1" applyBorder="1" applyAlignment="1">
      <alignment horizontal="left" vertical="center" wrapText="1"/>
    </xf>
    <xf numFmtId="0" fontId="9" fillId="0" borderId="36" xfId="0" applyFont="1" applyFill="1" applyBorder="1" applyAlignment="1">
      <alignment horizontal="left" vertical="center" wrapText="1"/>
    </xf>
    <xf numFmtId="0" fontId="7" fillId="0" borderId="0" xfId="0" applyFont="1" applyBorder="1" applyAlignment="1">
      <alignment wrapText="1"/>
    </xf>
    <xf numFmtId="0" fontId="7" fillId="0" borderId="0" xfId="0" applyFont="1" applyBorder="1" applyAlignment="1">
      <alignment horizontal="left" vertical="top" wrapText="1"/>
    </xf>
    <xf numFmtId="0" fontId="40" fillId="0" borderId="0" xfId="0" applyFont="1" applyBorder="1" applyAlignment="1">
      <alignment horizontal="center" wrapText="1"/>
    </xf>
    <xf numFmtId="0" fontId="40" fillId="0" borderId="40" xfId="0" applyFont="1" applyBorder="1" applyAlignment="1">
      <alignment horizontal="left" vertical="center" wrapText="1"/>
    </xf>
    <xf numFmtId="0" fontId="7" fillId="0" borderId="0" xfId="0" applyFont="1" applyBorder="1" applyAlignment="1">
      <alignment horizontal="center" wrapText="1"/>
    </xf>
    <xf numFmtId="49" fontId="9" fillId="9" borderId="53" xfId="0" applyNumberFormat="1" applyFont="1" applyFill="1" applyBorder="1" applyAlignment="1">
      <alignment horizontal="left" vertical="center" wrapText="1"/>
    </xf>
    <xf numFmtId="176" fontId="22" fillId="0" borderId="24" xfId="6" applyNumberFormat="1" applyFont="1" applyBorder="1" applyAlignment="1" applyProtection="1">
      <protection locked="0"/>
    </xf>
    <xf numFmtId="176" fontId="22" fillId="0" borderId="6" xfId="6" applyNumberFormat="1" applyFont="1" applyBorder="1" applyAlignment="1" applyProtection="1">
      <protection locked="0"/>
    </xf>
    <xf numFmtId="0" fontId="26" fillId="9" borderId="0" xfId="0" applyFont="1" applyFill="1" applyAlignment="1">
      <alignment horizontal="center" vertical="center"/>
    </xf>
    <xf numFmtId="0" fontId="9" fillId="2" borderId="1" xfId="5"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7" borderId="7" xfId="0" applyFont="1" applyFill="1" applyBorder="1" applyAlignment="1">
      <alignment horizontal="justify" vertical="center" wrapText="1"/>
    </xf>
    <xf numFmtId="0" fontId="8" fillId="7" borderId="9" xfId="0" applyFont="1" applyFill="1" applyBorder="1" applyAlignment="1">
      <alignment horizontal="justify" vertical="center" wrapText="1"/>
    </xf>
    <xf numFmtId="0" fontId="8" fillId="0" borderId="2" xfId="5" applyFont="1" applyFill="1" applyBorder="1" applyAlignment="1">
      <alignment horizontal="center" vertical="center" wrapText="1"/>
    </xf>
    <xf numFmtId="0" fontId="8" fillId="0" borderId="3" xfId="5" applyFont="1" applyFill="1" applyBorder="1" applyAlignment="1">
      <alignment horizontal="center" vertical="center" wrapText="1"/>
    </xf>
    <xf numFmtId="0" fontId="8" fillId="0" borderId="4" xfId="5" applyFont="1" applyFill="1" applyBorder="1" applyAlignment="1">
      <alignment horizontal="center" vertical="center" wrapText="1"/>
    </xf>
    <xf numFmtId="0" fontId="9" fillId="2" borderId="7" xfId="5" applyFont="1" applyFill="1" applyBorder="1" applyAlignment="1">
      <alignment horizontal="justify" vertical="center" wrapText="1"/>
    </xf>
    <xf numFmtId="0" fontId="9" fillId="2" borderId="8" xfId="5" applyFont="1" applyFill="1" applyBorder="1" applyAlignment="1">
      <alignment horizontal="justify" vertical="center" wrapText="1"/>
    </xf>
    <xf numFmtId="0" fontId="9" fillId="2" borderId="9" xfId="5" applyFont="1" applyFill="1" applyBorder="1" applyAlignment="1">
      <alignment horizontal="justify" vertical="center" wrapText="1"/>
    </xf>
    <xf numFmtId="0" fontId="8" fillId="2" borderId="7" xfId="5" applyFont="1" applyFill="1" applyBorder="1" applyAlignment="1">
      <alignment horizontal="center" vertical="center" wrapText="1"/>
    </xf>
    <xf numFmtId="0" fontId="8" fillId="2" borderId="8" xfId="5" applyFont="1" applyFill="1" applyBorder="1" applyAlignment="1">
      <alignment horizontal="center" vertical="center" wrapText="1"/>
    </xf>
    <xf numFmtId="0" fontId="8" fillId="2" borderId="9" xfId="5" applyFont="1" applyFill="1" applyBorder="1" applyAlignment="1">
      <alignment horizontal="center" vertical="center" wrapText="1"/>
    </xf>
    <xf numFmtId="0" fontId="9" fillId="0" borderId="1" xfId="5" applyFont="1" applyFill="1" applyBorder="1" applyAlignment="1">
      <alignment horizontal="left" vertical="center" wrapText="1"/>
    </xf>
    <xf numFmtId="0" fontId="9" fillId="0" borderId="0" xfId="4" applyFont="1" applyBorder="1" applyAlignment="1" applyProtection="1">
      <alignment vertical="center" wrapText="1"/>
    </xf>
    <xf numFmtId="0" fontId="9" fillId="0" borderId="17" xfId="4" applyFont="1" applyBorder="1" applyAlignment="1" applyProtection="1">
      <alignment vertical="center" wrapText="1"/>
    </xf>
    <xf numFmtId="0" fontId="9" fillId="0" borderId="14" xfId="4" applyFont="1" applyBorder="1" applyAlignment="1" applyProtection="1">
      <alignment vertical="center" wrapText="1"/>
    </xf>
    <xf numFmtId="0" fontId="9" fillId="0" borderId="15" xfId="4" applyFont="1" applyBorder="1" applyAlignment="1" applyProtection="1">
      <alignment vertical="center" wrapText="1"/>
    </xf>
    <xf numFmtId="0" fontId="16" fillId="0" borderId="26" xfId="4" applyFont="1" applyFill="1" applyBorder="1" applyAlignment="1" applyProtection="1">
      <alignment horizontal="center" vertical="center" wrapText="1"/>
      <protection locked="0"/>
    </xf>
    <xf numFmtId="0" fontId="16" fillId="0" borderId="27" xfId="4" applyFont="1" applyFill="1" applyBorder="1" applyAlignment="1" applyProtection="1">
      <alignment horizontal="center" vertical="center" wrapText="1"/>
      <protection locked="0"/>
    </xf>
    <xf numFmtId="0" fontId="20" fillId="0" borderId="18" xfId="4" applyFont="1" applyBorder="1" applyAlignment="1" applyProtection="1">
      <alignment horizontal="right"/>
      <protection locked="0"/>
    </xf>
    <xf numFmtId="0" fontId="20" fillId="0" borderId="19" xfId="4" applyFont="1" applyBorder="1" applyAlignment="1" applyProtection="1">
      <alignment horizontal="right"/>
      <protection locked="0"/>
    </xf>
    <xf numFmtId="0" fontId="24" fillId="0" borderId="7" xfId="4" applyFont="1" applyBorder="1" applyAlignment="1" applyProtection="1">
      <alignment horizontal="center"/>
      <protection locked="0"/>
    </xf>
    <xf numFmtId="0" fontId="24" fillId="0" borderId="8" xfId="4" applyFont="1" applyBorder="1" applyAlignment="1" applyProtection="1">
      <alignment horizontal="center"/>
      <protection locked="0"/>
    </xf>
    <xf numFmtId="0" fontId="24" fillId="0" borderId="9" xfId="4" applyFont="1" applyBorder="1" applyAlignment="1" applyProtection="1">
      <alignment horizontal="center"/>
      <protection locked="0"/>
    </xf>
    <xf numFmtId="0" fontId="25" fillId="0" borderId="10" xfId="4" applyFont="1" applyBorder="1" applyAlignment="1" applyProtection="1">
      <alignment vertical="top" wrapText="1"/>
      <protection locked="0"/>
    </xf>
    <xf numFmtId="0" fontId="25" fillId="0" borderId="11" xfId="4" applyFont="1" applyBorder="1" applyAlignment="1" applyProtection="1">
      <alignment vertical="top" wrapText="1"/>
      <protection locked="0"/>
    </xf>
    <xf numFmtId="0" fontId="25" fillId="0" borderId="12" xfId="4" applyFont="1" applyBorder="1" applyAlignment="1" applyProtection="1">
      <alignment vertical="top" wrapText="1"/>
      <protection locked="0"/>
    </xf>
    <xf numFmtId="0" fontId="17" fillId="0" borderId="16" xfId="4" applyFont="1" applyBorder="1" applyAlignment="1">
      <alignment vertical="top" wrapText="1"/>
    </xf>
    <xf numFmtId="0" fontId="17" fillId="0" borderId="0" xfId="4" applyFont="1" applyBorder="1" applyAlignment="1">
      <alignment vertical="top" wrapText="1"/>
    </xf>
    <xf numFmtId="0" fontId="17" fillId="0" borderId="17" xfId="4" applyFont="1" applyBorder="1" applyAlignment="1">
      <alignment vertical="top" wrapText="1"/>
    </xf>
    <xf numFmtId="0" fontId="17" fillId="0" borderId="13" xfId="4" applyFont="1" applyBorder="1" applyAlignment="1">
      <alignment vertical="top" wrapText="1"/>
    </xf>
    <xf numFmtId="0" fontId="17" fillId="0" borderId="14" xfId="4" applyFont="1" applyBorder="1" applyAlignment="1">
      <alignment vertical="top" wrapText="1"/>
    </xf>
    <xf numFmtId="0" fontId="17" fillId="0" borderId="15" xfId="4" applyFont="1" applyBorder="1" applyAlignment="1">
      <alignment vertical="top" wrapText="1"/>
    </xf>
    <xf numFmtId="0" fontId="15" fillId="7" borderId="7" xfId="4" applyFont="1" applyFill="1" applyBorder="1" applyAlignment="1">
      <alignment horizontal="left" vertical="center" wrapText="1"/>
    </xf>
    <xf numFmtId="0" fontId="15" fillId="7" borderId="8" xfId="4" applyFont="1" applyFill="1" applyBorder="1" applyAlignment="1">
      <alignment horizontal="left" vertical="center" wrapText="1"/>
    </xf>
    <xf numFmtId="0" fontId="15" fillId="7" borderId="9" xfId="4" applyFont="1" applyFill="1" applyBorder="1" applyAlignment="1">
      <alignment horizontal="left" vertical="center" wrapText="1"/>
    </xf>
    <xf numFmtId="0" fontId="15" fillId="7" borderId="1" xfId="4" applyFont="1" applyFill="1" applyBorder="1" applyAlignment="1" applyProtection="1">
      <alignment horizontal="center" vertical="center"/>
      <protection locked="0"/>
    </xf>
    <xf numFmtId="0" fontId="16" fillId="0" borderId="10" xfId="4" applyFont="1" applyFill="1" applyBorder="1" applyAlignment="1" applyProtection="1">
      <alignment horizontal="center" vertical="center" wrapText="1"/>
      <protection locked="0"/>
    </xf>
    <xf numFmtId="0" fontId="16" fillId="0" borderId="11" xfId="4" applyFont="1" applyFill="1" applyBorder="1" applyAlignment="1" applyProtection="1">
      <alignment horizontal="center" vertical="center" wrapText="1"/>
      <protection locked="0"/>
    </xf>
    <xf numFmtId="0" fontId="16" fillId="0" borderId="12" xfId="4" applyFont="1" applyFill="1" applyBorder="1" applyAlignment="1" applyProtection="1">
      <alignment horizontal="center" vertical="center" wrapText="1"/>
      <protection locked="0"/>
    </xf>
    <xf numFmtId="0" fontId="16" fillId="0" borderId="13" xfId="4" applyFont="1" applyFill="1" applyBorder="1" applyAlignment="1" applyProtection="1">
      <alignment horizontal="center" vertical="center" wrapText="1"/>
      <protection locked="0"/>
    </xf>
    <xf numFmtId="0" fontId="16" fillId="0" borderId="14" xfId="4" applyFont="1" applyFill="1" applyBorder="1" applyAlignment="1" applyProtection="1">
      <alignment horizontal="center" vertical="center" wrapText="1"/>
      <protection locked="0"/>
    </xf>
    <xf numFmtId="0" fontId="16" fillId="0" borderId="15" xfId="4" applyFont="1" applyFill="1" applyBorder="1" applyAlignment="1" applyProtection="1">
      <alignment horizontal="center" vertical="center" wrapText="1"/>
      <protection locked="0"/>
    </xf>
    <xf numFmtId="9" fontId="16" fillId="2" borderId="26" xfId="4" applyNumberFormat="1" applyFont="1" applyFill="1" applyBorder="1" applyAlignment="1" applyProtection="1">
      <alignment horizontal="center" vertical="center" wrapText="1"/>
      <protection locked="0"/>
    </xf>
    <xf numFmtId="9" fontId="16" fillId="2" borderId="27" xfId="4" applyNumberFormat="1" applyFont="1" applyFill="1" applyBorder="1" applyAlignment="1" applyProtection="1">
      <alignment horizontal="center" vertical="center" wrapText="1"/>
      <protection locked="0"/>
    </xf>
    <xf numFmtId="0" fontId="8" fillId="0" borderId="0" xfId="4" applyFont="1" applyAlignment="1" applyProtection="1">
      <alignment horizontal="center"/>
      <protection locked="0"/>
    </xf>
    <xf numFmtId="0" fontId="13" fillId="0" borderId="0" xfId="4" applyFont="1" applyAlignment="1" applyProtection="1">
      <alignment horizontal="center"/>
      <protection locked="0"/>
    </xf>
    <xf numFmtId="0" fontId="16" fillId="7" borderId="8" xfId="4" applyFont="1" applyFill="1" applyBorder="1" applyAlignment="1">
      <alignment horizontal="left" vertical="center" wrapText="1"/>
    </xf>
    <xf numFmtId="0" fontId="26" fillId="2" borderId="36"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7" fillId="2" borderId="33" xfId="0" applyFont="1" applyFill="1" applyBorder="1" applyAlignment="1">
      <alignment horizontal="center" vertical="center" wrapText="1"/>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49" fontId="26" fillId="2" borderId="0" xfId="0" applyNumberFormat="1" applyFont="1" applyFill="1" applyBorder="1" applyAlignment="1">
      <alignment horizontal="center" vertical="center" wrapText="1"/>
    </xf>
    <xf numFmtId="49" fontId="26" fillId="2" borderId="32" xfId="0" applyNumberFormat="1" applyFont="1" applyFill="1" applyBorder="1" applyAlignment="1">
      <alignment horizontal="center" vertical="center" wrapText="1"/>
    </xf>
    <xf numFmtId="0" fontId="26" fillId="2" borderId="33" xfId="0" applyFont="1" applyFill="1" applyBorder="1" applyAlignment="1">
      <alignment horizontal="center" vertical="center" wrapText="1"/>
    </xf>
    <xf numFmtId="0" fontId="26" fillId="2" borderId="34" xfId="0" applyFont="1" applyFill="1" applyBorder="1" applyAlignment="1">
      <alignment horizontal="center" vertical="center" wrapText="1"/>
    </xf>
    <xf numFmtId="0" fontId="28" fillId="8" borderId="35" xfId="0" applyFont="1" applyFill="1" applyBorder="1" applyAlignment="1">
      <alignment horizontal="center" vertical="center" wrapText="1"/>
    </xf>
    <xf numFmtId="0" fontId="28" fillId="8" borderId="37" xfId="0" applyFont="1" applyFill="1" applyBorder="1" applyAlignment="1">
      <alignment horizontal="center" vertical="center" wrapText="1"/>
    </xf>
    <xf numFmtId="0" fontId="28" fillId="8" borderId="36"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26" fillId="2" borderId="38" xfId="0" applyFont="1" applyFill="1" applyBorder="1" applyAlignment="1">
      <alignment horizontal="center" vertical="center" wrapText="1"/>
    </xf>
    <xf numFmtId="0" fontId="26" fillId="2" borderId="37" xfId="0" applyFont="1" applyFill="1" applyBorder="1" applyAlignment="1">
      <alignment horizontal="center" vertical="center" wrapText="1"/>
    </xf>
    <xf numFmtId="0" fontId="1" fillId="0" borderId="10" xfId="10" applyBorder="1" applyAlignment="1">
      <alignment horizontal="center" vertical="center"/>
    </xf>
    <xf numFmtId="0" fontId="1" fillId="0" borderId="11" xfId="10" applyBorder="1" applyAlignment="1">
      <alignment horizontal="center" vertical="center"/>
    </xf>
    <xf numFmtId="0" fontId="1" fillId="0" borderId="12" xfId="10" applyBorder="1" applyAlignment="1">
      <alignment horizontal="center" vertical="center"/>
    </xf>
    <xf numFmtId="0" fontId="1" fillId="0" borderId="0" xfId="10" applyBorder="1" applyAlignment="1">
      <alignment horizontal="center" vertical="center"/>
    </xf>
    <xf numFmtId="0" fontId="7" fillId="0" borderId="0" xfId="0" applyFont="1" applyBorder="1" applyAlignment="1">
      <alignment horizontal="left" vertical="top" wrapText="1"/>
    </xf>
    <xf numFmtId="0" fontId="40" fillId="0" borderId="40" xfId="0" applyFont="1" applyBorder="1" applyAlignment="1">
      <alignment horizontal="left" vertical="center" wrapText="1"/>
    </xf>
    <xf numFmtId="0" fontId="38" fillId="13" borderId="36"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51" xfId="0" applyFont="1" applyFill="1" applyBorder="1" applyAlignment="1">
      <alignment horizontal="left" vertical="center" wrapText="1"/>
    </xf>
    <xf numFmtId="0" fontId="8" fillId="0" borderId="54"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8" fillId="0" borderId="57" xfId="0" applyFont="1" applyFill="1" applyBorder="1" applyAlignment="1">
      <alignment horizontal="left" vertical="center" wrapText="1"/>
    </xf>
    <xf numFmtId="0" fontId="8" fillId="0" borderId="35" xfId="0" applyFont="1" applyFill="1" applyBorder="1" applyAlignment="1">
      <alignment horizontal="left" vertical="center" wrapText="1"/>
    </xf>
    <xf numFmtId="0" fontId="7" fillId="0" borderId="39" xfId="0" applyFont="1" applyBorder="1" applyAlignment="1">
      <alignment horizontal="justify" wrapText="1"/>
    </xf>
    <xf numFmtId="0" fontId="7" fillId="0" borderId="42" xfId="0" applyFont="1" applyBorder="1" applyAlignment="1">
      <alignment horizontal="justify" wrapText="1"/>
    </xf>
    <xf numFmtId="0" fontId="36" fillId="0" borderId="40" xfId="0" applyFont="1" applyBorder="1" applyAlignment="1">
      <alignment horizontal="center" vertical="center" wrapText="1"/>
    </xf>
    <xf numFmtId="0" fontId="36" fillId="0" borderId="0" xfId="0" applyFont="1" applyBorder="1" applyAlignment="1">
      <alignment horizontal="center" vertical="center" wrapText="1"/>
    </xf>
    <xf numFmtId="0" fontId="38" fillId="13" borderId="44" xfId="0" applyFont="1" applyFill="1" applyBorder="1" applyAlignment="1">
      <alignment horizontal="center" vertical="center" wrapText="1"/>
    </xf>
    <xf numFmtId="0" fontId="39" fillId="14" borderId="45" xfId="0" applyFont="1" applyFill="1" applyBorder="1" applyAlignment="1">
      <alignment horizontal="center" vertical="center" wrapText="1"/>
    </xf>
    <xf numFmtId="0" fontId="39" fillId="14" borderId="46" xfId="0" applyFont="1" applyFill="1" applyBorder="1" applyAlignment="1">
      <alignment horizontal="center" vertical="center" wrapText="1"/>
    </xf>
    <xf numFmtId="0" fontId="39" fillId="14" borderId="47" xfId="0" applyFont="1" applyFill="1" applyBorder="1" applyAlignment="1">
      <alignment horizontal="center" vertical="center" wrapText="1"/>
    </xf>
    <xf numFmtId="9" fontId="26" fillId="2" borderId="36" xfId="15" applyFont="1" applyFill="1" applyBorder="1" applyAlignment="1">
      <alignment horizontal="center" vertical="center" wrapText="1"/>
    </xf>
    <xf numFmtId="9" fontId="41" fillId="15" borderId="1" xfId="15" applyFont="1" applyFill="1" applyBorder="1" applyAlignment="1" applyProtection="1">
      <alignment horizontal="center" vertical="center" wrapText="1"/>
      <protection locked="0"/>
    </xf>
  </cellXfs>
  <cellStyles count="16">
    <cellStyle name="Euro" xfId="2"/>
    <cellStyle name="Millares [0]" xfId="9" builtinId="6"/>
    <cellStyle name="Millares 2" xfId="1"/>
    <cellStyle name="Millares 3" xfId="7"/>
    <cellStyle name="Millares 4" xfId="12"/>
    <cellStyle name="Millares_Prueba formato indicadores con mensaje automático" xfId="6"/>
    <cellStyle name="Moneda [0] 2" xfId="14"/>
    <cellStyle name="Moneda 2" xfId="3"/>
    <cellStyle name="Moneda 3" xfId="11"/>
    <cellStyle name="Moneda 4" xfId="13"/>
    <cellStyle name="Normal" xfId="0" builtinId="0"/>
    <cellStyle name="Normal 2" xfId="4"/>
    <cellStyle name="Normal 3" xfId="5"/>
    <cellStyle name="Normal 4" xfId="10"/>
    <cellStyle name="Porcentaje" xfId="15" builtin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'estructura medicion indicadores'!$B$20</c:f>
              <c:strCache>
                <c:ptCount val="1"/>
                <c:pt idx="0">
                  <c:v>Medición</c:v>
                </c:pt>
              </c:strCache>
            </c:strRef>
          </c:tx>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#,##0.0_ ;_ * \-#,##0.0_ ;_ * "-"??_ ;_ @_ </c:formatCode>
                <c:ptCount val="12"/>
                <c:pt idx="11" formatCode="_ * #,##0_ ;_ * \-#,##0_ ;_ * &quot;-&quot;??_ ;_ @_ ">
                  <c:v>100</c:v>
                </c:pt>
              </c:numCache>
            </c:numRef>
          </c:val>
          <c:smooth val="0"/>
          <c:extLst xmlns:c16r2="http://schemas.microsoft.com/office/drawing/2015/06/chart">
            <c:ext xmlns:c16="http://schemas.microsoft.com/office/drawing/2014/chart" uri="{C3380CC4-5D6E-409C-BE32-E72D297353CC}">
              <c16:uniqueId val="{00000000-A938-41AD-BAC1-ED878A5B29C0}"/>
            </c:ext>
          </c:extLst>
        </c:ser>
        <c:ser>
          <c:idx val="1"/>
          <c:order val="1"/>
          <c:tx>
            <c:strRef>
              <c:f>'estructura medicion indicadores'!$C$20</c:f>
              <c:strCache>
                <c:ptCount val="1"/>
                <c:pt idx="0">
                  <c:v>Meta</c:v>
                </c:pt>
              </c:strCache>
            </c:strRef>
          </c:tx>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#,##0.0_ ;_ * \-#,##0.0_ ;_ * "-"??_ ;_ @_ </c:formatCode>
                <c:ptCount val="12"/>
                <c:pt idx="11" formatCode="_ * #,##0_ ;_ * \-#,##0_ ;_ * &quot;-&quot;??_ ;_ @_ ">
                  <c:v>100</c:v>
                </c:pt>
              </c:numCache>
            </c:numRef>
          </c:val>
          <c:smooth val="0"/>
          <c:extLst xmlns:c16r2="http://schemas.microsoft.com/office/drawing/2015/06/chart">
            <c:ext xmlns:c16="http://schemas.microsoft.com/office/drawing/2014/chart" uri="{C3380CC4-5D6E-409C-BE32-E72D297353CC}">
              <c16:uniqueId val="{00000001-A938-41AD-BAC1-ED878A5B29C0}"/>
            </c:ext>
          </c:extLst>
        </c:ser>
        <c:dLbls>
          <c:showLegendKey val="0"/>
          <c:showVal val="0"/>
          <c:showCatName val="0"/>
          <c:showSerName val="0"/>
          <c:showPercent val="0"/>
          <c:showBubbleSize val="0"/>
        </c:dLbls>
        <c:marker val="1"/>
        <c:smooth val="0"/>
        <c:axId val="898343696"/>
        <c:axId val="898334448"/>
      </c:lineChart>
      <c:catAx>
        <c:axId val="898343696"/>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898334448"/>
        <c:crosses val="autoZero"/>
        <c:auto val="1"/>
        <c:lblAlgn val="ctr"/>
        <c:lblOffset val="100"/>
        <c:tickLblSkip val="1"/>
        <c:tickMarkSkip val="1"/>
        <c:noMultiLvlLbl val="0"/>
      </c:catAx>
      <c:valAx>
        <c:axId val="898334448"/>
        <c:scaling>
          <c:orientation val="minMax"/>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_ * #,##0.0_ ;_ * \-#,##0.0_ ;_ * &quot;-&quot;??_ ;_ @_ " sourceLinked="1"/>
        <c:majorTickMark val="out"/>
        <c:minorTickMark val="none"/>
        <c:tickLblPos val="nextTo"/>
        <c:txPr>
          <a:bodyPr rot="0" vert="horz"/>
          <a:lstStyle/>
          <a:p>
            <a:pPr>
              <a:defRPr lang="es-ES"/>
            </a:pPr>
            <a:endParaRPr lang="es-CO"/>
          </a:p>
        </c:txPr>
        <c:crossAx val="898343696"/>
        <c:crosses val="autoZero"/>
        <c:crossBetween val="between"/>
      </c:valAx>
    </c:plotArea>
    <c:legend>
      <c:legendPos val="b"/>
      <c:layout>
        <c:manualLayout>
          <c:xMode val="edge"/>
          <c:yMode val="edge"/>
          <c:x val="0.42766799308023845"/>
          <c:y val="0.93009118541033431"/>
          <c:w val="0.18979051369889793"/>
          <c:h val="5.262420041806151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38</xdr:row>
      <xdr:rowOff>95250</xdr:rowOff>
    </xdr:from>
    <xdr:to>
      <xdr:col>8</xdr:col>
      <xdr:colOff>1809750</xdr:colOff>
      <xdr:row>47</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781050</xdr:colOff>
      <xdr:row>1</xdr:row>
      <xdr:rowOff>133350</xdr:rowOff>
    </xdr:from>
    <xdr:to>
      <xdr:col>2</xdr:col>
      <xdr:colOff>771525</xdr:colOff>
      <xdr:row>2</xdr:row>
      <xdr:rowOff>219075</xdr:rowOff>
    </xdr:to>
    <xdr:pic>
      <xdr:nvPicPr>
        <xdr:cNvPr id="2" name="Imagen 1"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342900"/>
          <a:ext cx="13239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1524001</xdr:colOff>
      <xdr:row>1</xdr:row>
      <xdr:rowOff>272145</xdr:rowOff>
    </xdr:from>
    <xdr:to>
      <xdr:col>2</xdr:col>
      <xdr:colOff>625930</xdr:colOff>
      <xdr:row>1</xdr:row>
      <xdr:rowOff>830038</xdr:rowOff>
    </xdr:to>
    <xdr:pic>
      <xdr:nvPicPr>
        <xdr:cNvPr id="2" name="Imagen 1"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1" y="443595"/>
          <a:ext cx="1816554" cy="557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diaz/Desktop/Matriz%20proyectos%20Fontur%20Acumulado%20-%20IV-2017%20ajustado%20(9)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cadavid/Google%20Drive/CCADAVID/FONTUR/APOYO%20A%20LAS%20REGIONES/PROCESO%20ACOMPA&#209;AMIENTO%20A%20LAS%20REGIONES%20-%20PLANEACION%20FONTUR/REPORTE%20INDICADORES/2017/Soporte%20indicadores%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acosta/AppData/Local/Microsoft/Windows/INetCache/Content.Outlook/T1G9YDG1/Matriz%20de%20seguimiento%20Comite%20Fiduciario%20-%20Mode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TUR"/>
    </sheetNames>
    <sheetDataSet>
      <sheetData sheetId="0">
        <row r="308">
          <cell r="C308" t="str">
            <v>Competitividad</v>
          </cell>
          <cell r="D308" t="str">
            <v>Delegado supervisión</v>
          </cell>
          <cell r="E308" t="str">
            <v>Radicado FONTUR</v>
          </cell>
        </row>
        <row r="309">
          <cell r="C309" t="str">
            <v>Promoción y mercadeo</v>
          </cell>
          <cell r="D309" t="str">
            <v>Apoyo</v>
          </cell>
          <cell r="E309" t="str">
            <v>En formulación</v>
          </cell>
        </row>
        <row r="310">
          <cell r="C310" t="str">
            <v>Infraestructura</v>
          </cell>
          <cell r="D310" t="str">
            <v>N/A</v>
          </cell>
          <cell r="E310" t="str">
            <v>En evaluación</v>
          </cell>
        </row>
        <row r="311">
          <cell r="E311" t="str">
            <v>Aprobado</v>
          </cell>
        </row>
        <row r="312">
          <cell r="E312" t="str">
            <v>En ejecución/en contratación</v>
          </cell>
        </row>
        <row r="313">
          <cell r="E313" t="str">
            <v>En ejecución/contratado</v>
          </cell>
        </row>
        <row r="314">
          <cell r="E314" t="str">
            <v>En ejecución/en ejecución</v>
          </cell>
        </row>
        <row r="315">
          <cell r="E315" t="str">
            <v>Cierre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asesorados 2017"/>
      <sheetName val="Proyectos asesorados 2018"/>
      <sheetName val="Participación inst. 2017"/>
      <sheetName val="Participación inst. 2018"/>
      <sheetName val="Dinámica"/>
      <sheetName val="Datos"/>
    </sheetNames>
    <sheetDataSet>
      <sheetData sheetId="0" refreshError="1"/>
      <sheetData sheetId="1" refreshError="1"/>
      <sheetData sheetId="2" refreshError="1"/>
      <sheetData sheetId="3" refreshError="1"/>
      <sheetData sheetId="4" refreshError="1"/>
      <sheetData sheetId="5">
        <row r="2">
          <cell r="B2" t="str">
            <v>Jornadas de formalización turística MinCIT</v>
          </cell>
        </row>
        <row r="3">
          <cell r="B3" t="str">
            <v>Jornadas de fortalecimiento institucional MinCIT</v>
          </cell>
        </row>
        <row r="4">
          <cell r="B4" t="str">
            <v xml:space="preserve">Ruedas de servicio MiCITio </v>
          </cell>
        </row>
        <row r="5">
          <cell r="B5" t="str">
            <v>Feria Nacional de Servicio al ciudadano</v>
          </cell>
        </row>
        <row r="6">
          <cell r="B6" t="str">
            <v>Rueda de negocios Propaís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sheetName val="Convocatoria"/>
    </sheetNames>
    <sheetDataSet>
      <sheetData sheetId="0">
        <row r="101">
          <cell r="C101" t="str">
            <v>Delegado de supervisión</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7"/>
  <sheetViews>
    <sheetView showGridLines="0" zoomScale="90" zoomScaleNormal="90" workbookViewId="0">
      <selection activeCell="B2" sqref="B2:E2"/>
    </sheetView>
  </sheetViews>
  <sheetFormatPr baseColWidth="10" defaultColWidth="36.5703125" defaultRowHeight="16.5" x14ac:dyDescent="0.3"/>
  <cols>
    <col min="1" max="1" width="9.42578125" style="1" customWidth="1"/>
    <col min="2" max="2" width="31.85546875" style="1" customWidth="1"/>
    <col min="3" max="3" width="35.140625" style="1" customWidth="1"/>
    <col min="4" max="16384" width="36.5703125" style="1"/>
  </cols>
  <sheetData>
    <row r="1" spans="2:22" ht="24" customHeight="1" x14ac:dyDescent="0.3"/>
    <row r="2" spans="2:22" s="2" customFormat="1" ht="24" customHeight="1" x14ac:dyDescent="0.3">
      <c r="B2" s="161" t="s">
        <v>60</v>
      </c>
      <c r="C2" s="161"/>
      <c r="D2" s="162"/>
      <c r="E2" s="163"/>
    </row>
    <row r="3" spans="2:22" s="4" customFormat="1" ht="18" x14ac:dyDescent="0.3">
      <c r="B3" s="3"/>
      <c r="C3" s="3"/>
      <c r="D3" s="3"/>
      <c r="E3" s="3"/>
    </row>
    <row r="4" spans="2:22" s="5" customFormat="1" ht="85.5" customHeight="1" x14ac:dyDescent="0.2">
      <c r="B4" s="158" t="s">
        <v>64</v>
      </c>
      <c r="C4" s="158"/>
      <c r="D4" s="159" t="s">
        <v>82</v>
      </c>
      <c r="E4" s="160"/>
    </row>
    <row r="5" spans="2:22" s="7" customFormat="1" ht="23.25" customHeight="1" x14ac:dyDescent="0.2">
      <c r="B5" s="6" t="s">
        <v>0</v>
      </c>
      <c r="C5" s="164" t="s">
        <v>65</v>
      </c>
      <c r="D5" s="165"/>
      <c r="E5" s="166"/>
    </row>
    <row r="6" spans="2:22" s="7" customFormat="1" ht="32.25" customHeight="1" x14ac:dyDescent="0.2">
      <c r="B6" s="6" t="s">
        <v>1</v>
      </c>
      <c r="C6" s="164" t="s">
        <v>66</v>
      </c>
      <c r="D6" s="165"/>
      <c r="E6" s="166"/>
    </row>
    <row r="7" spans="2:22" s="7" customFormat="1" ht="51.75" customHeight="1" x14ac:dyDescent="0.2">
      <c r="B7" s="6" t="s">
        <v>59</v>
      </c>
      <c r="C7" s="8" t="s">
        <v>69</v>
      </c>
      <c r="D7" s="6" t="s">
        <v>2</v>
      </c>
      <c r="E7" s="9" t="s">
        <v>49</v>
      </c>
    </row>
    <row r="8" spans="2:22" s="7" customFormat="1" ht="50.25" customHeight="1" x14ac:dyDescent="0.2">
      <c r="B8" s="6" t="s">
        <v>55</v>
      </c>
      <c r="C8" s="10" t="s">
        <v>76</v>
      </c>
      <c r="D8" s="6" t="s">
        <v>3</v>
      </c>
      <c r="E8" s="9" t="s">
        <v>50</v>
      </c>
    </row>
    <row r="9" spans="2:22" s="12" customFormat="1" ht="31.5" customHeight="1" x14ac:dyDescent="0.2">
      <c r="B9" s="11" t="s">
        <v>56</v>
      </c>
      <c r="C9" s="9" t="s">
        <v>52</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13">
        <v>1</v>
      </c>
      <c r="D10" s="11" t="s">
        <v>6</v>
      </c>
      <c r="E10" s="9" t="s">
        <v>61</v>
      </c>
      <c r="F10" s="7"/>
      <c r="G10" s="7"/>
      <c r="H10" s="7"/>
      <c r="I10" s="7"/>
      <c r="J10" s="7"/>
      <c r="K10" s="7"/>
      <c r="L10" s="7"/>
      <c r="M10" s="7"/>
      <c r="N10" s="7"/>
      <c r="O10" s="7"/>
      <c r="P10" s="7"/>
      <c r="Q10" s="7"/>
      <c r="R10" s="7"/>
      <c r="S10" s="7"/>
      <c r="T10" s="7"/>
      <c r="U10" s="7"/>
      <c r="V10" s="7"/>
    </row>
    <row r="11" spans="2:22" s="12" customFormat="1" ht="45" customHeight="1" x14ac:dyDescent="0.2">
      <c r="B11" s="11" t="s">
        <v>57</v>
      </c>
      <c r="C11" s="9" t="s">
        <v>70</v>
      </c>
      <c r="D11" s="11" t="s">
        <v>53</v>
      </c>
      <c r="E11" s="9" t="s">
        <v>62</v>
      </c>
      <c r="F11" s="7"/>
      <c r="G11" s="7"/>
      <c r="H11" s="7"/>
      <c r="I11" s="7"/>
      <c r="J11" s="7"/>
      <c r="K11" s="7"/>
      <c r="L11" s="7"/>
      <c r="M11" s="7"/>
      <c r="N11" s="7"/>
      <c r="O11" s="7"/>
      <c r="P11" s="7"/>
      <c r="Q11" s="7"/>
      <c r="R11" s="7"/>
      <c r="S11" s="7"/>
      <c r="T11" s="7"/>
      <c r="U11" s="7"/>
      <c r="V11" s="7"/>
    </row>
    <row r="12" spans="2:22" s="12" customFormat="1" ht="18.75" customHeight="1" x14ac:dyDescent="0.2">
      <c r="B12" s="167" t="s">
        <v>7</v>
      </c>
      <c r="C12" s="168"/>
      <c r="D12" s="168"/>
      <c r="E12" s="169"/>
      <c r="F12" s="7"/>
      <c r="G12" s="7"/>
      <c r="H12" s="7"/>
      <c r="I12" s="7"/>
      <c r="J12" s="7"/>
      <c r="K12" s="7"/>
      <c r="L12" s="7"/>
      <c r="M12" s="7"/>
      <c r="N12" s="7"/>
      <c r="O12" s="7"/>
      <c r="P12" s="7"/>
      <c r="Q12" s="7"/>
      <c r="R12" s="7"/>
      <c r="S12" s="7"/>
      <c r="T12" s="7"/>
      <c r="U12" s="7"/>
      <c r="V12" s="7"/>
    </row>
    <row r="13" spans="2:22" s="12" customFormat="1" ht="25.5" customHeight="1" x14ac:dyDescent="0.2">
      <c r="B13" s="11" t="s">
        <v>54</v>
      </c>
      <c r="C13" s="170" t="s">
        <v>67</v>
      </c>
      <c r="D13" s="170"/>
      <c r="E13" s="170"/>
      <c r="F13" s="7"/>
      <c r="G13" s="7"/>
      <c r="H13" s="7"/>
      <c r="I13" s="7"/>
      <c r="J13" s="7"/>
      <c r="K13" s="7"/>
      <c r="L13" s="7"/>
      <c r="M13" s="7"/>
      <c r="N13" s="7"/>
      <c r="O13" s="7"/>
      <c r="P13" s="7"/>
      <c r="Q13" s="7"/>
      <c r="R13" s="7"/>
      <c r="S13" s="7"/>
      <c r="T13" s="7"/>
      <c r="U13" s="7"/>
      <c r="V13" s="7"/>
    </row>
    <row r="14" spans="2:22" s="12" customFormat="1" ht="37.5" customHeight="1" x14ac:dyDescent="0.2">
      <c r="B14" s="11" t="s">
        <v>58</v>
      </c>
      <c r="C14" s="170" t="s">
        <v>63</v>
      </c>
      <c r="D14" s="170"/>
      <c r="E14" s="170"/>
      <c r="F14" s="7"/>
      <c r="G14" s="7"/>
      <c r="H14" s="7"/>
      <c r="I14" s="7"/>
      <c r="J14" s="7"/>
      <c r="K14" s="7"/>
      <c r="L14" s="7"/>
      <c r="M14" s="7"/>
      <c r="N14" s="7"/>
      <c r="O14" s="7"/>
      <c r="P14" s="7"/>
      <c r="Q14" s="7"/>
      <c r="R14" s="7"/>
      <c r="S14" s="7"/>
      <c r="T14" s="7"/>
      <c r="U14" s="7"/>
      <c r="V14" s="7"/>
    </row>
    <row r="15" spans="2:22" s="12" customFormat="1" ht="29.25" customHeight="1" x14ac:dyDescent="0.2">
      <c r="B15" s="11" t="s">
        <v>8</v>
      </c>
      <c r="C15" s="157" t="s">
        <v>80</v>
      </c>
      <c r="D15" s="157"/>
      <c r="E15" s="157"/>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I-DCAR-01&amp;C&amp;"Futura Std Book,Normal"&amp;8Versión 00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tabSelected="1" topLeftCell="E1" zoomScaleNormal="100" zoomScaleSheetLayoutView="90" zoomScalePageLayoutView="85" workbookViewId="0">
      <selection activeCell="H8" sqref="H8:H9"/>
    </sheetView>
  </sheetViews>
  <sheetFormatPr baseColWidth="10" defaultRowHeight="19.5" x14ac:dyDescent="0.35"/>
  <cols>
    <col min="1" max="3" width="20.7109375" style="29" customWidth="1"/>
    <col min="4" max="4" width="20.7109375" style="29" hidden="1" customWidth="1"/>
    <col min="5" max="8" width="20.7109375" style="29" customWidth="1"/>
    <col min="9" max="9" width="31.28515625" style="29" customWidth="1"/>
    <col min="10" max="10" width="11.42578125" style="28"/>
    <col min="11" max="11" width="30.85546875" style="36" hidden="1" customWidth="1"/>
    <col min="12" max="12" width="0" style="29" hidden="1" customWidth="1"/>
    <col min="13" max="16384" width="11.42578125" style="29"/>
  </cols>
  <sheetData>
    <row r="1" spans="1:12" s="17" customFormat="1" x14ac:dyDescent="0.35">
      <c r="A1" s="203" t="s">
        <v>11</v>
      </c>
      <c r="B1" s="203"/>
      <c r="C1" s="203"/>
      <c r="D1" s="203"/>
      <c r="E1" s="203"/>
      <c r="F1" s="203"/>
      <c r="G1" s="203"/>
      <c r="H1" s="203"/>
      <c r="I1" s="203"/>
      <c r="J1" s="14"/>
      <c r="K1" s="15" t="s">
        <v>51</v>
      </c>
      <c r="L1" s="16"/>
    </row>
    <row r="2" spans="1:12" s="17" customFormat="1" ht="30.75" hidden="1" x14ac:dyDescent="0.55000000000000004">
      <c r="A2" s="204"/>
      <c r="B2" s="204"/>
      <c r="C2" s="204"/>
      <c r="D2" s="204"/>
      <c r="E2" s="204"/>
      <c r="F2" s="204"/>
      <c r="G2" s="204"/>
      <c r="H2" s="204"/>
      <c r="I2" s="204"/>
      <c r="J2" s="14"/>
      <c r="K2" s="16" t="s">
        <v>48</v>
      </c>
      <c r="L2" s="16"/>
    </row>
    <row r="3" spans="1:12" s="17" customFormat="1" ht="30.75" hidden="1" x14ac:dyDescent="0.55000000000000004">
      <c r="A3" s="204"/>
      <c r="B3" s="204"/>
      <c r="C3" s="204"/>
      <c r="D3" s="204"/>
      <c r="E3" s="204"/>
      <c r="F3" s="204"/>
      <c r="G3" s="204"/>
      <c r="H3" s="204"/>
      <c r="I3" s="204"/>
      <c r="J3" s="14"/>
      <c r="K3" s="16" t="s">
        <v>47</v>
      </c>
      <c r="L3" s="16"/>
    </row>
    <row r="4" spans="1:12" s="17" customFormat="1" ht="30.75" hidden="1" x14ac:dyDescent="0.55000000000000004">
      <c r="A4" s="204"/>
      <c r="B4" s="204"/>
      <c r="C4" s="204"/>
      <c r="D4" s="204"/>
      <c r="E4" s="204"/>
      <c r="F4" s="204"/>
      <c r="G4" s="204"/>
      <c r="H4" s="204"/>
      <c r="I4" s="204"/>
      <c r="J4" s="14"/>
      <c r="K4" s="16" t="s">
        <v>46</v>
      </c>
      <c r="L4" s="16"/>
    </row>
    <row r="5" spans="1:12" s="17" customFormat="1" x14ac:dyDescent="0.35">
      <c r="A5" s="18"/>
      <c r="B5" s="19"/>
      <c r="C5" s="19"/>
      <c r="D5" s="19"/>
      <c r="E5" s="19"/>
      <c r="F5" s="19"/>
      <c r="G5" s="19"/>
      <c r="H5" s="19"/>
      <c r="I5" s="19"/>
      <c r="J5" s="14"/>
      <c r="K5" s="16" t="s">
        <v>38</v>
      </c>
    </row>
    <row r="6" spans="1:12" s="23" customFormat="1" ht="31.5" customHeight="1" x14ac:dyDescent="0.3">
      <c r="A6" s="70" t="s">
        <v>9</v>
      </c>
      <c r="B6" s="205" t="s">
        <v>68</v>
      </c>
      <c r="C6" s="205"/>
      <c r="D6" s="71"/>
      <c r="E6" s="194" t="s">
        <v>12</v>
      </c>
      <c r="F6" s="194"/>
      <c r="G6" s="194"/>
      <c r="H6" s="74" t="s">
        <v>13</v>
      </c>
      <c r="I6" s="20" t="s">
        <v>354</v>
      </c>
      <c r="J6" s="21"/>
      <c r="K6" s="22" t="s">
        <v>45</v>
      </c>
    </row>
    <row r="7" spans="1:12" s="25" customFormat="1" ht="31.5" customHeight="1" x14ac:dyDescent="0.3">
      <c r="A7" s="191" t="s">
        <v>14</v>
      </c>
      <c r="B7" s="192"/>
      <c r="C7" s="193"/>
      <c r="D7" s="72"/>
      <c r="E7" s="194" t="s">
        <v>15</v>
      </c>
      <c r="F7" s="194"/>
      <c r="G7" s="72" t="s">
        <v>16</v>
      </c>
      <c r="H7" s="72" t="s">
        <v>17</v>
      </c>
      <c r="I7" s="73" t="s">
        <v>18</v>
      </c>
      <c r="J7" s="24"/>
      <c r="K7" s="24"/>
    </row>
    <row r="8" spans="1:12" s="25" customFormat="1" ht="20.100000000000001" customHeight="1" x14ac:dyDescent="0.3">
      <c r="A8" s="195" t="s">
        <v>65</v>
      </c>
      <c r="B8" s="196"/>
      <c r="C8" s="197"/>
      <c r="D8" s="26"/>
      <c r="E8" s="195" t="str">
        <f>+'estruct ficha tecn indicadores'!C7</f>
        <v>Numero de actividades ejecutadas/número de actividades programadas*100</v>
      </c>
      <c r="F8" s="196"/>
      <c r="G8" s="201">
        <v>1</v>
      </c>
      <c r="H8" s="249">
        <v>0.92500000000000004</v>
      </c>
      <c r="I8" s="175" t="s">
        <v>52</v>
      </c>
      <c r="J8" s="24"/>
      <c r="K8" s="22"/>
    </row>
    <row r="9" spans="1:12" ht="51" customHeight="1" x14ac:dyDescent="0.35">
      <c r="A9" s="198"/>
      <c r="B9" s="199"/>
      <c r="C9" s="200"/>
      <c r="D9" s="27"/>
      <c r="E9" s="198"/>
      <c r="F9" s="199"/>
      <c r="G9" s="202"/>
      <c r="H9" s="249"/>
      <c r="I9" s="176"/>
      <c r="K9" s="16"/>
      <c r="L9" s="14"/>
    </row>
    <row r="10" spans="1:12" x14ac:dyDescent="0.35">
      <c r="A10" s="30"/>
      <c r="B10" s="31"/>
      <c r="C10" s="31"/>
      <c r="D10" s="31"/>
      <c r="E10" s="31"/>
      <c r="F10" s="31"/>
      <c r="G10" s="31"/>
      <c r="H10" s="31"/>
      <c r="I10" s="32"/>
      <c r="K10" s="15"/>
      <c r="L10" s="14"/>
    </row>
    <row r="11" spans="1:12" x14ac:dyDescent="0.35">
      <c r="A11" s="33"/>
      <c r="B11" s="34"/>
      <c r="C11" s="34"/>
      <c r="D11" s="34"/>
      <c r="E11" s="34"/>
      <c r="F11" s="34"/>
      <c r="G11" s="34"/>
      <c r="H11" s="34"/>
      <c r="I11" s="35"/>
      <c r="K11" s="15"/>
      <c r="L11" s="14"/>
    </row>
    <row r="12" spans="1:12" x14ac:dyDescent="0.35">
      <c r="A12" s="33"/>
      <c r="B12" s="34"/>
      <c r="C12" s="34"/>
      <c r="D12" s="34"/>
      <c r="E12" s="34"/>
      <c r="F12" s="34"/>
      <c r="G12" s="34"/>
      <c r="H12" s="34"/>
      <c r="I12" s="35"/>
      <c r="K12" s="15"/>
      <c r="L12" s="14"/>
    </row>
    <row r="13" spans="1:12" x14ac:dyDescent="0.35">
      <c r="A13" s="33"/>
      <c r="B13" s="34"/>
      <c r="C13" s="34"/>
      <c r="D13" s="34"/>
      <c r="E13" s="34"/>
      <c r="F13" s="34"/>
      <c r="G13" s="34"/>
      <c r="H13" s="34"/>
      <c r="I13" s="35"/>
      <c r="K13" s="15"/>
      <c r="L13" s="14"/>
    </row>
    <row r="14" spans="1:12" x14ac:dyDescent="0.35">
      <c r="A14" s="33"/>
      <c r="B14" s="34"/>
      <c r="C14" s="34"/>
      <c r="D14" s="34"/>
      <c r="E14" s="34"/>
      <c r="F14" s="34"/>
      <c r="G14" s="34"/>
      <c r="H14" s="34"/>
      <c r="I14" s="35"/>
    </row>
    <row r="15" spans="1:12" x14ac:dyDescent="0.35">
      <c r="A15" s="177" t="s">
        <v>19</v>
      </c>
      <c r="B15" s="178"/>
      <c r="C15" s="37" t="s">
        <v>20</v>
      </c>
      <c r="D15" s="38"/>
      <c r="E15" s="39" t="s">
        <v>21</v>
      </c>
      <c r="F15" s="34"/>
      <c r="G15" s="34"/>
      <c r="H15" s="34"/>
      <c r="I15" s="35"/>
    </row>
    <row r="16" spans="1:12" x14ac:dyDescent="0.35">
      <c r="A16" s="40"/>
      <c r="B16" s="41"/>
      <c r="C16" s="38"/>
      <c r="D16" s="38"/>
      <c r="E16" s="39"/>
      <c r="F16" s="34"/>
      <c r="G16" s="34"/>
      <c r="H16" s="34"/>
      <c r="I16" s="35"/>
    </row>
    <row r="17" spans="1:11" x14ac:dyDescent="0.35">
      <c r="A17" s="40"/>
      <c r="B17" s="41"/>
      <c r="C17" s="38"/>
      <c r="D17" s="38"/>
      <c r="E17" s="39"/>
      <c r="F17" s="34"/>
      <c r="G17" s="34"/>
      <c r="H17" s="34"/>
      <c r="I17" s="35"/>
    </row>
    <row r="18" spans="1:11" x14ac:dyDescent="0.35">
      <c r="A18" s="40"/>
      <c r="B18" s="41"/>
      <c r="C18" s="38"/>
      <c r="D18" s="38"/>
      <c r="E18" s="39"/>
      <c r="F18" s="34"/>
      <c r="G18" s="34"/>
      <c r="H18" s="34"/>
      <c r="I18" s="35"/>
    </row>
    <row r="19" spans="1:11" x14ac:dyDescent="0.35">
      <c r="A19" s="33"/>
      <c r="B19" s="34"/>
      <c r="C19" s="34"/>
      <c r="D19" s="34"/>
      <c r="E19" s="34"/>
      <c r="F19" s="34"/>
      <c r="G19" s="34"/>
      <c r="H19" s="34"/>
      <c r="I19" s="35"/>
    </row>
    <row r="20" spans="1:11" x14ac:dyDescent="0.35">
      <c r="A20" s="42" t="s">
        <v>22</v>
      </c>
      <c r="B20" s="43" t="s">
        <v>23</v>
      </c>
      <c r="C20" s="44" t="s">
        <v>16</v>
      </c>
      <c r="D20" s="45"/>
      <c r="E20" s="45"/>
      <c r="F20" s="45"/>
      <c r="G20" s="34"/>
      <c r="H20" s="34"/>
      <c r="I20" s="35"/>
    </row>
    <row r="21" spans="1:11" x14ac:dyDescent="0.35">
      <c r="A21" s="46" t="s">
        <v>24</v>
      </c>
      <c r="B21" s="75"/>
      <c r="C21" s="76"/>
      <c r="D21" s="47" t="e">
        <f>+B21/C21</f>
        <v>#DIV/0!</v>
      </c>
      <c r="E21" s="48"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49"/>
      <c r="G21" s="49"/>
      <c r="H21" s="50"/>
      <c r="I21" s="51"/>
      <c r="J21" s="52"/>
      <c r="K21" s="53" t="e">
        <f>+B21/C21</f>
        <v>#DIV/0!</v>
      </c>
    </row>
    <row r="22" spans="1:11" x14ac:dyDescent="0.35">
      <c r="A22" s="46" t="s">
        <v>25</v>
      </c>
      <c r="B22" s="75"/>
      <c r="C22" s="76"/>
      <c r="D22" s="54" t="e">
        <f>+B22/C22</f>
        <v>#DIV/0!</v>
      </c>
      <c r="E22" s="48"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50"/>
      <c r="G22" s="50"/>
      <c r="H22" s="50"/>
      <c r="I22" s="51"/>
      <c r="J22" s="52"/>
      <c r="K22" s="53" t="e">
        <f t="shared" ref="K22:K32" si="1">+B22/C22</f>
        <v>#DIV/0!</v>
      </c>
    </row>
    <row r="23" spans="1:11" x14ac:dyDescent="0.35">
      <c r="A23" s="46" t="s">
        <v>26</v>
      </c>
      <c r="B23" s="75"/>
      <c r="C23" s="76"/>
      <c r="D23" s="54" t="e">
        <f t="shared" ref="D23:D32" si="2">+B23/C23</f>
        <v>#DIV/0!</v>
      </c>
      <c r="E23" s="48" t="str">
        <f t="shared" si="0"/>
        <v>La meta es 0, especifique en el ANALISIS DE DATOS el resultado de la medición con respecto a la meta programada</v>
      </c>
      <c r="F23" s="50"/>
      <c r="G23" s="50"/>
      <c r="H23" s="50"/>
      <c r="I23" s="51"/>
      <c r="J23" s="52"/>
      <c r="K23" s="53" t="e">
        <f t="shared" si="1"/>
        <v>#DIV/0!</v>
      </c>
    </row>
    <row r="24" spans="1:11" x14ac:dyDescent="0.35">
      <c r="A24" s="46" t="s">
        <v>27</v>
      </c>
      <c r="B24" s="75"/>
      <c r="C24" s="76"/>
      <c r="D24" s="54" t="e">
        <f t="shared" si="2"/>
        <v>#DIV/0!</v>
      </c>
      <c r="E24" s="48" t="str">
        <f t="shared" si="0"/>
        <v>La meta es 0, especifique en el ANALISIS DE DATOS el resultado de la medición con respecto a la meta programada</v>
      </c>
      <c r="F24" s="50"/>
      <c r="G24" s="50"/>
      <c r="H24" s="50"/>
      <c r="I24" s="51"/>
      <c r="J24" s="52"/>
      <c r="K24" s="53" t="e">
        <f t="shared" si="1"/>
        <v>#DIV/0!</v>
      </c>
    </row>
    <row r="25" spans="1:11" x14ac:dyDescent="0.35">
      <c r="A25" s="46" t="s">
        <v>28</v>
      </c>
      <c r="B25" s="75"/>
      <c r="C25" s="76"/>
      <c r="D25" s="54" t="e">
        <f t="shared" si="2"/>
        <v>#DIV/0!</v>
      </c>
      <c r="E25" s="48" t="str">
        <f t="shared" si="0"/>
        <v>La meta es 0, especifique en el ANALISIS DE DATOS el resultado de la medición con respecto a la meta programada</v>
      </c>
      <c r="F25" s="50"/>
      <c r="G25" s="50"/>
      <c r="H25" s="50"/>
      <c r="I25" s="51"/>
      <c r="J25" s="52"/>
      <c r="K25" s="53" t="e">
        <f t="shared" si="1"/>
        <v>#DIV/0!</v>
      </c>
    </row>
    <row r="26" spans="1:11" x14ac:dyDescent="0.35">
      <c r="A26" s="46" t="s">
        <v>29</v>
      </c>
      <c r="B26" s="75"/>
      <c r="C26" s="76"/>
      <c r="D26" s="54" t="e">
        <f t="shared" si="2"/>
        <v>#DIV/0!</v>
      </c>
      <c r="E26" s="48" t="str">
        <f t="shared" si="0"/>
        <v>La meta es 0, especifique en el ANALISIS DE DATOS el resultado de la medición con respecto a la meta programada</v>
      </c>
      <c r="F26" s="50"/>
      <c r="G26" s="50"/>
      <c r="H26" s="50"/>
      <c r="I26" s="51"/>
      <c r="J26" s="52"/>
      <c r="K26" s="53" t="e">
        <f t="shared" si="1"/>
        <v>#DIV/0!</v>
      </c>
    </row>
    <row r="27" spans="1:11" x14ac:dyDescent="0.35">
      <c r="A27" s="46" t="s">
        <v>30</v>
      </c>
      <c r="B27" s="75"/>
      <c r="C27" s="76"/>
      <c r="D27" s="54" t="e">
        <f t="shared" si="2"/>
        <v>#DIV/0!</v>
      </c>
      <c r="E27" s="48" t="str">
        <f t="shared" si="0"/>
        <v>La meta es 0, especifique en el ANALISIS DE DATOS el resultado de la medición con respecto a la meta programada</v>
      </c>
      <c r="F27" s="50"/>
      <c r="G27" s="50"/>
      <c r="H27" s="50"/>
      <c r="I27" s="51"/>
      <c r="J27" s="52"/>
      <c r="K27" s="53" t="e">
        <f t="shared" si="1"/>
        <v>#DIV/0!</v>
      </c>
    </row>
    <row r="28" spans="1:11" x14ac:dyDescent="0.35">
      <c r="A28" s="46" t="s">
        <v>31</v>
      </c>
      <c r="B28" s="75"/>
      <c r="C28" s="76"/>
      <c r="D28" s="54" t="e">
        <f t="shared" si="2"/>
        <v>#DIV/0!</v>
      </c>
      <c r="E28" s="48" t="str">
        <f t="shared" si="0"/>
        <v>La meta es 0, especifique en el ANALISIS DE DATOS el resultado de la medición con respecto a la meta programada</v>
      </c>
      <c r="F28" s="50"/>
      <c r="G28" s="50"/>
      <c r="H28" s="50"/>
      <c r="I28" s="51"/>
      <c r="J28" s="52"/>
      <c r="K28" s="53" t="e">
        <f t="shared" si="1"/>
        <v>#DIV/0!</v>
      </c>
    </row>
    <row r="29" spans="1:11" x14ac:dyDescent="0.35">
      <c r="A29" s="46" t="s">
        <v>32</v>
      </c>
      <c r="B29" s="75"/>
      <c r="C29" s="76"/>
      <c r="D29" s="54" t="e">
        <f t="shared" si="2"/>
        <v>#DIV/0!</v>
      </c>
      <c r="E29" s="48" t="str">
        <f t="shared" si="0"/>
        <v>La meta es 0, especifique en el ANALISIS DE DATOS el resultado de la medición con respecto a la meta programada</v>
      </c>
      <c r="F29" s="50"/>
      <c r="G29" s="50"/>
      <c r="H29" s="50"/>
      <c r="I29" s="51"/>
      <c r="J29" s="52"/>
      <c r="K29" s="53" t="e">
        <f t="shared" si="1"/>
        <v>#DIV/0!</v>
      </c>
    </row>
    <row r="30" spans="1:11" x14ac:dyDescent="0.35">
      <c r="A30" s="46" t="s">
        <v>33</v>
      </c>
      <c r="B30" s="75"/>
      <c r="C30" s="76"/>
      <c r="D30" s="54" t="e">
        <f t="shared" si="2"/>
        <v>#DIV/0!</v>
      </c>
      <c r="E30" s="48" t="str">
        <f t="shared" si="0"/>
        <v>La meta es 0, especifique en el ANALISIS DE DATOS el resultado de la medición con respecto a la meta programada</v>
      </c>
      <c r="F30" s="50"/>
      <c r="G30" s="50"/>
      <c r="H30" s="50"/>
      <c r="I30" s="51"/>
      <c r="J30" s="52"/>
      <c r="K30" s="53" t="e">
        <f t="shared" si="1"/>
        <v>#DIV/0!</v>
      </c>
    </row>
    <row r="31" spans="1:11" x14ac:dyDescent="0.35">
      <c r="A31" s="46" t="s">
        <v>34</v>
      </c>
      <c r="B31" s="75"/>
      <c r="C31" s="76"/>
      <c r="D31" s="54" t="e">
        <f t="shared" si="2"/>
        <v>#DIV/0!</v>
      </c>
      <c r="E31" s="48" t="str">
        <f t="shared" si="0"/>
        <v>La meta es 0, especifique en el ANALISIS DE DATOS el resultado de la medición con respecto a la meta programada</v>
      </c>
      <c r="F31" s="50"/>
      <c r="G31" s="50"/>
      <c r="H31" s="50"/>
      <c r="I31" s="51"/>
      <c r="J31" s="52"/>
      <c r="K31" s="53" t="e">
        <f t="shared" si="1"/>
        <v>#DIV/0!</v>
      </c>
    </row>
    <row r="32" spans="1:11" x14ac:dyDescent="0.35">
      <c r="A32" s="55" t="s">
        <v>35</v>
      </c>
      <c r="B32" s="154">
        <v>100</v>
      </c>
      <c r="C32" s="155">
        <v>100</v>
      </c>
      <c r="D32" s="54">
        <f t="shared" si="2"/>
        <v>1</v>
      </c>
      <c r="E32" s="48" t="str">
        <f t="shared" si="0"/>
        <v>Cumple la meta, se recomienda hacer seguimiento para no sobrepasar el límite.</v>
      </c>
      <c r="F32" s="50"/>
      <c r="G32" s="50"/>
      <c r="H32" s="50"/>
      <c r="I32" s="51"/>
      <c r="J32" s="52"/>
      <c r="K32" s="53">
        <f t="shared" si="1"/>
        <v>1</v>
      </c>
    </row>
    <row r="33" spans="1:11" x14ac:dyDescent="0.35">
      <c r="A33" s="56"/>
      <c r="B33" s="57"/>
      <c r="C33" s="57"/>
      <c r="D33" s="58"/>
      <c r="E33" s="59"/>
      <c r="F33" s="50"/>
      <c r="G33" s="50"/>
      <c r="H33" s="50"/>
      <c r="I33" s="51"/>
      <c r="J33" s="52"/>
      <c r="K33" s="53"/>
    </row>
    <row r="34" spans="1:11" x14ac:dyDescent="0.35">
      <c r="A34" s="56"/>
      <c r="B34" s="57"/>
      <c r="C34" s="57"/>
      <c r="D34" s="58"/>
      <c r="E34" s="59"/>
      <c r="F34" s="50"/>
      <c r="G34" s="50"/>
      <c r="H34" s="50"/>
      <c r="I34" s="51"/>
      <c r="J34" s="52"/>
      <c r="K34" s="53"/>
    </row>
    <row r="35" spans="1:11" x14ac:dyDescent="0.35">
      <c r="A35" s="56"/>
      <c r="B35" s="57"/>
      <c r="C35" s="57"/>
      <c r="D35" s="58"/>
      <c r="E35" s="59"/>
      <c r="F35" s="50"/>
      <c r="G35" s="50"/>
      <c r="H35" s="50"/>
      <c r="I35" s="51"/>
      <c r="J35" s="52"/>
      <c r="K35" s="53"/>
    </row>
    <row r="36" spans="1:11" x14ac:dyDescent="0.35">
      <c r="A36" s="56"/>
      <c r="B36" s="57"/>
      <c r="C36" s="57"/>
      <c r="D36" s="58"/>
      <c r="E36" s="59"/>
      <c r="F36" s="50"/>
      <c r="G36" s="50"/>
      <c r="H36" s="50"/>
      <c r="I36" s="51"/>
      <c r="J36" s="52"/>
      <c r="K36" s="53"/>
    </row>
    <row r="37" spans="1:11" x14ac:dyDescent="0.35">
      <c r="A37" s="56"/>
      <c r="B37" s="57"/>
      <c r="C37" s="57"/>
      <c r="D37" s="58"/>
      <c r="E37" s="59"/>
      <c r="F37" s="50"/>
      <c r="G37" s="50"/>
      <c r="H37" s="50"/>
      <c r="I37" s="51"/>
      <c r="J37" s="52"/>
      <c r="K37" s="53"/>
    </row>
    <row r="38" spans="1:11" x14ac:dyDescent="0.35">
      <c r="A38" s="56"/>
      <c r="B38" s="57"/>
      <c r="C38" s="57"/>
      <c r="D38" s="58"/>
      <c r="E38" s="59"/>
      <c r="F38" s="50"/>
      <c r="G38" s="50"/>
      <c r="H38" s="50"/>
      <c r="I38" s="51"/>
      <c r="J38" s="52"/>
      <c r="K38" s="53"/>
    </row>
    <row r="39" spans="1:11" ht="26.25" customHeight="1" x14ac:dyDescent="0.35">
      <c r="A39" s="60"/>
      <c r="B39" s="38"/>
      <c r="C39" s="38"/>
      <c r="D39" s="38"/>
      <c r="E39" s="38"/>
      <c r="F39" s="38"/>
      <c r="G39" s="34"/>
      <c r="H39" s="34"/>
      <c r="I39" s="35"/>
    </row>
    <row r="40" spans="1:11" ht="26.25" customHeight="1" x14ac:dyDescent="0.35">
      <c r="A40" s="60"/>
      <c r="B40" s="38"/>
      <c r="C40" s="38"/>
      <c r="D40" s="38"/>
      <c r="E40" s="38"/>
      <c r="F40" s="38"/>
      <c r="G40" s="34"/>
      <c r="H40" s="34"/>
      <c r="I40" s="35"/>
    </row>
    <row r="41" spans="1:11" ht="26.25" customHeight="1" x14ac:dyDescent="0.35">
      <c r="A41" s="60"/>
      <c r="B41" s="38"/>
      <c r="C41" s="38"/>
      <c r="D41" s="38"/>
      <c r="E41" s="38"/>
      <c r="F41" s="38"/>
      <c r="G41" s="34"/>
      <c r="H41" s="34"/>
      <c r="I41" s="35"/>
    </row>
    <row r="42" spans="1:11" ht="26.25" customHeight="1" x14ac:dyDescent="0.35">
      <c r="A42" s="60"/>
      <c r="B42" s="38"/>
      <c r="C42" s="38"/>
      <c r="D42" s="38"/>
      <c r="E42" s="38"/>
      <c r="F42" s="38"/>
      <c r="G42" s="34"/>
      <c r="H42" s="34"/>
      <c r="I42" s="35"/>
    </row>
    <row r="43" spans="1:11" ht="26.25" customHeight="1" x14ac:dyDescent="0.35">
      <c r="A43" s="60"/>
      <c r="B43" s="38"/>
      <c r="C43" s="38"/>
      <c r="D43" s="38"/>
      <c r="E43" s="38"/>
      <c r="F43" s="38"/>
      <c r="G43" s="34"/>
      <c r="H43" s="34"/>
      <c r="I43" s="35"/>
    </row>
    <row r="44" spans="1:11" ht="26.25" customHeight="1" x14ac:dyDescent="0.35">
      <c r="A44" s="60"/>
      <c r="B44" s="38"/>
      <c r="C44" s="38"/>
      <c r="D44" s="38"/>
      <c r="E44" s="38"/>
      <c r="F44" s="38"/>
      <c r="G44" s="34"/>
      <c r="H44" s="34"/>
      <c r="I44" s="35"/>
    </row>
    <row r="45" spans="1:11" ht="26.25" customHeight="1" x14ac:dyDescent="0.35">
      <c r="A45" s="60"/>
      <c r="B45" s="38"/>
      <c r="C45" s="38"/>
      <c r="D45" s="38"/>
      <c r="E45" s="38"/>
      <c r="F45" s="38"/>
      <c r="G45" s="34"/>
      <c r="H45" s="34"/>
      <c r="I45" s="35"/>
    </row>
    <row r="46" spans="1:11" ht="26.25" customHeight="1" x14ac:dyDescent="0.35">
      <c r="A46" s="60"/>
      <c r="B46" s="38"/>
      <c r="C46" s="38"/>
      <c r="D46" s="38"/>
      <c r="E46" s="38"/>
      <c r="F46" s="38"/>
      <c r="G46" s="34"/>
      <c r="H46" s="34"/>
      <c r="I46" s="35"/>
    </row>
    <row r="47" spans="1:11" ht="26.25" customHeight="1" x14ac:dyDescent="0.35">
      <c r="A47" s="60"/>
      <c r="B47" s="38"/>
      <c r="C47" s="38"/>
      <c r="D47" s="38"/>
      <c r="E47" s="38"/>
      <c r="F47" s="38"/>
      <c r="G47" s="34"/>
      <c r="H47" s="34"/>
      <c r="I47" s="35"/>
    </row>
    <row r="48" spans="1:11" ht="26.25" customHeight="1" x14ac:dyDescent="0.35">
      <c r="A48" s="60"/>
      <c r="B48" s="38"/>
      <c r="C48" s="38"/>
      <c r="D48" s="38"/>
      <c r="E48" s="38"/>
      <c r="F48" s="38"/>
      <c r="G48" s="34"/>
      <c r="H48" s="34"/>
      <c r="I48" s="35"/>
    </row>
    <row r="49" spans="1:9" ht="21" x14ac:dyDescent="0.35">
      <c r="A49" s="179" t="s">
        <v>36</v>
      </c>
      <c r="B49" s="180"/>
      <c r="C49" s="180"/>
      <c r="D49" s="180"/>
      <c r="E49" s="180"/>
      <c r="F49" s="180"/>
      <c r="G49" s="180"/>
      <c r="H49" s="180"/>
      <c r="I49" s="181"/>
    </row>
    <row r="50" spans="1:9" hidden="1" x14ac:dyDescent="0.35">
      <c r="A50" s="182"/>
      <c r="B50" s="183"/>
      <c r="C50" s="183"/>
      <c r="D50" s="183"/>
      <c r="E50" s="183"/>
      <c r="F50" s="183"/>
      <c r="G50" s="183"/>
      <c r="H50" s="183"/>
      <c r="I50" s="184"/>
    </row>
    <row r="51" spans="1:9" hidden="1" x14ac:dyDescent="0.35">
      <c r="A51" s="185"/>
      <c r="B51" s="186"/>
      <c r="C51" s="186"/>
      <c r="D51" s="186"/>
      <c r="E51" s="186"/>
      <c r="F51" s="186"/>
      <c r="G51" s="186"/>
      <c r="H51" s="186"/>
      <c r="I51" s="187"/>
    </row>
    <row r="52" spans="1:9" x14ac:dyDescent="0.35">
      <c r="A52" s="188"/>
      <c r="B52" s="189"/>
      <c r="C52" s="189"/>
      <c r="D52" s="189"/>
      <c r="E52" s="189"/>
      <c r="F52" s="189"/>
      <c r="G52" s="189"/>
      <c r="H52" s="189"/>
      <c r="I52" s="190"/>
    </row>
    <row r="53" spans="1:9" ht="34.5" x14ac:dyDescent="0.35">
      <c r="A53" s="61" t="s">
        <v>37</v>
      </c>
      <c r="B53" s="62"/>
      <c r="C53" s="62"/>
      <c r="D53" s="62"/>
      <c r="E53" s="62"/>
      <c r="F53" s="62"/>
      <c r="G53" s="62"/>
      <c r="H53" s="62"/>
      <c r="I53" s="63"/>
    </row>
    <row r="54" spans="1:9" x14ac:dyDescent="0.35">
      <c r="A54" s="64" t="s">
        <v>38</v>
      </c>
      <c r="B54" s="171" t="s">
        <v>39</v>
      </c>
      <c r="C54" s="171"/>
      <c r="D54" s="171"/>
      <c r="E54" s="171"/>
      <c r="F54" s="171"/>
      <c r="G54" s="171"/>
      <c r="H54" s="171"/>
      <c r="I54" s="172"/>
    </row>
    <row r="55" spans="1:9" ht="39" customHeight="1" x14ac:dyDescent="0.35">
      <c r="A55" s="65"/>
      <c r="B55" s="171" t="s">
        <v>40</v>
      </c>
      <c r="C55" s="171"/>
      <c r="D55" s="171"/>
      <c r="E55" s="171"/>
      <c r="F55" s="171"/>
      <c r="G55" s="171"/>
      <c r="H55" s="171"/>
      <c r="I55" s="172"/>
    </row>
    <row r="56" spans="1:9" ht="38.25" customHeight="1" x14ac:dyDescent="0.35">
      <c r="A56" s="66"/>
      <c r="B56" s="171" t="s">
        <v>41</v>
      </c>
      <c r="C56" s="171"/>
      <c r="D56" s="171"/>
      <c r="E56" s="171"/>
      <c r="F56" s="171"/>
      <c r="G56" s="171"/>
      <c r="H56" s="171"/>
      <c r="I56" s="172"/>
    </row>
    <row r="57" spans="1:9" ht="37.5" customHeight="1" x14ac:dyDescent="0.35">
      <c r="A57" s="67"/>
      <c r="B57" s="171" t="s">
        <v>42</v>
      </c>
      <c r="C57" s="171"/>
      <c r="D57" s="171"/>
      <c r="E57" s="171"/>
      <c r="F57" s="171"/>
      <c r="G57" s="171"/>
      <c r="H57" s="171"/>
      <c r="I57" s="172"/>
    </row>
    <row r="58" spans="1:9" ht="39.75" customHeight="1" x14ac:dyDescent="0.35">
      <c r="A58" s="68" t="s">
        <v>43</v>
      </c>
      <c r="B58" s="173" t="s">
        <v>44</v>
      </c>
      <c r="C58" s="173"/>
      <c r="D58" s="173"/>
      <c r="E58" s="173"/>
      <c r="F58" s="173"/>
      <c r="G58" s="173"/>
      <c r="H58" s="173"/>
      <c r="I58" s="174"/>
    </row>
    <row r="59" spans="1:9" x14ac:dyDescent="0.35">
      <c r="A59" s="69"/>
      <c r="B59" s="69"/>
      <c r="C59" s="69"/>
      <c r="D59" s="69"/>
      <c r="E59" s="69"/>
      <c r="F59" s="69"/>
      <c r="G59" s="69"/>
      <c r="H59" s="69"/>
      <c r="I59" s="69"/>
    </row>
    <row r="60" spans="1:9" x14ac:dyDescent="0.35">
      <c r="A60" s="69"/>
      <c r="B60" s="69"/>
      <c r="C60" s="69"/>
      <c r="D60" s="69"/>
      <c r="E60" s="69"/>
      <c r="F60" s="69"/>
      <c r="G60" s="69"/>
      <c r="H60" s="69"/>
      <c r="I60" s="69"/>
    </row>
  </sheetData>
  <mergeCells count="21">
    <mergeCell ref="A1:I1"/>
    <mergeCell ref="A2:I2"/>
    <mergeCell ref="A3:I3"/>
    <mergeCell ref="A4:I4"/>
    <mergeCell ref="B6:C6"/>
    <mergeCell ref="E6:G6"/>
    <mergeCell ref="A7:C7"/>
    <mergeCell ref="E7:F7"/>
    <mergeCell ref="A8:C9"/>
    <mergeCell ref="E8:F9"/>
    <mergeCell ref="G8:G9"/>
    <mergeCell ref="B56:I56"/>
    <mergeCell ref="B57:I57"/>
    <mergeCell ref="B58:I58"/>
    <mergeCell ref="I8:I9"/>
    <mergeCell ref="A15:B15"/>
    <mergeCell ref="A49:I49"/>
    <mergeCell ref="A50:I52"/>
    <mergeCell ref="B54:I54"/>
    <mergeCell ref="B55:I55"/>
    <mergeCell ref="H8:H9"/>
  </mergeCells>
  <conditionalFormatting sqref="A15:B18">
    <cfRule type="expression" dxfId="9" priority="9" stopIfTrue="1">
      <formula>C15="menor que la meta"</formula>
    </cfRule>
    <cfRule type="expression" dxfId="8" priority="10" stopIfTrue="1">
      <formula>C15="mayor que la meta"</formula>
    </cfRule>
  </conditionalFormatting>
  <conditionalFormatting sqref="D21:D38">
    <cfRule type="expression" dxfId="7" priority="6" stopIfTrue="1">
      <formula>$E21=$K$2</formula>
    </cfRule>
    <cfRule type="expression" dxfId="6" priority="7" stopIfTrue="1">
      <formula>$E21=$K$3</formula>
    </cfRule>
    <cfRule type="expression" dxfId="5" priority="8" stopIfTrue="1">
      <formula>$E21=$K$4</formula>
    </cfRule>
  </conditionalFormatting>
  <conditionalFormatting sqref="C15:C18">
    <cfRule type="cellIs" dxfId="4" priority="4" stopIfTrue="1" operator="equal">
      <formula>"menor que la meta"</formula>
    </cfRule>
    <cfRule type="cellIs" dxfId="3" priority="5" stopIfTrue="1" operator="equal">
      <formula>"mayor que la meta"</formula>
    </cfRule>
  </conditionalFormatting>
  <conditionalFormatting sqref="B21:C38">
    <cfRule type="expression" dxfId="2" priority="1" stopIfTrue="1">
      <formula>OR($E21=$K$2,$E21=$K$1)</formula>
    </cfRule>
    <cfRule type="expression" dxfId="1" priority="2" stopIfTrue="1">
      <formula>$E21=$K$3</formula>
    </cfRule>
    <cfRule type="expression" dxfId="0" priority="3" stopIfTrue="1">
      <formula>$E21=$K$4</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I-DCAR-01&amp;C&amp;"Futura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topLeftCell="G1" zoomScale="80" zoomScaleNormal="80" workbookViewId="0">
      <selection activeCell="K7" sqref="K7:K10"/>
    </sheetView>
  </sheetViews>
  <sheetFormatPr baseColWidth="10" defaultRowHeight="12.75" x14ac:dyDescent="0.2"/>
  <cols>
    <col min="1" max="1" width="4.7109375" style="80" customWidth="1"/>
    <col min="2" max="2" width="20" style="79" bestFit="1" customWidth="1"/>
    <col min="3" max="3" width="60" style="79" customWidth="1"/>
    <col min="4" max="4" width="23.42578125" style="79" bestFit="1" customWidth="1"/>
    <col min="5" max="5" width="15.5703125" style="79" customWidth="1"/>
    <col min="6" max="9" width="17.85546875" style="79" customWidth="1"/>
    <col min="10" max="10" width="37" style="80" customWidth="1"/>
    <col min="11" max="11" width="19.85546875" style="80" customWidth="1"/>
    <col min="12" max="16384" width="11.42578125" style="80"/>
  </cols>
  <sheetData>
    <row r="1" spans="2:11" ht="12.75" customHeight="1" x14ac:dyDescent="0.2"/>
    <row r="2" spans="2:11" ht="21.75" customHeight="1" x14ac:dyDescent="0.2">
      <c r="B2" s="81"/>
      <c r="C2" s="207" t="s">
        <v>84</v>
      </c>
      <c r="D2" s="207"/>
      <c r="E2" s="207"/>
      <c r="F2" s="207"/>
      <c r="G2" s="207"/>
      <c r="H2" s="207"/>
      <c r="I2" s="210" t="s">
        <v>85</v>
      </c>
      <c r="J2" s="211"/>
    </row>
    <row r="3" spans="2:11" ht="44.25" customHeight="1" x14ac:dyDescent="0.2">
      <c r="B3" s="82"/>
      <c r="C3" s="208"/>
      <c r="D3" s="208"/>
      <c r="E3" s="208"/>
      <c r="F3" s="208"/>
      <c r="G3" s="208"/>
      <c r="H3" s="208"/>
      <c r="I3" s="212" t="s">
        <v>86</v>
      </c>
      <c r="J3" s="213"/>
    </row>
    <row r="4" spans="2:11" ht="36.75" customHeight="1" x14ac:dyDescent="0.2">
      <c r="B4" s="82"/>
      <c r="C4" s="209"/>
      <c r="D4" s="209"/>
      <c r="E4" s="209"/>
      <c r="F4" s="209"/>
      <c r="G4" s="209"/>
      <c r="H4" s="209"/>
      <c r="I4" s="214" t="s">
        <v>87</v>
      </c>
      <c r="J4" s="215"/>
    </row>
    <row r="5" spans="2:11" x14ac:dyDescent="0.2">
      <c r="B5" s="216" t="s">
        <v>71</v>
      </c>
      <c r="C5" s="218" t="s">
        <v>72</v>
      </c>
      <c r="D5" s="218" t="s">
        <v>78</v>
      </c>
      <c r="E5" s="218" t="s">
        <v>77</v>
      </c>
      <c r="F5" s="218" t="s">
        <v>81</v>
      </c>
      <c r="G5" s="218"/>
      <c r="H5" s="218" t="s">
        <v>83</v>
      </c>
      <c r="I5" s="218"/>
      <c r="J5" s="218" t="s">
        <v>79</v>
      </c>
    </row>
    <row r="6" spans="2:11" x14ac:dyDescent="0.2">
      <c r="B6" s="217"/>
      <c r="C6" s="218"/>
      <c r="D6" s="218"/>
      <c r="E6" s="218"/>
      <c r="F6" s="77" t="s">
        <v>88</v>
      </c>
      <c r="G6" s="77" t="s">
        <v>89</v>
      </c>
      <c r="H6" s="77" t="s">
        <v>88</v>
      </c>
      <c r="I6" s="77" t="s">
        <v>89</v>
      </c>
      <c r="J6" s="218"/>
    </row>
    <row r="7" spans="2:11" ht="77.25" customHeight="1" x14ac:dyDescent="0.2">
      <c r="B7" s="206" t="s">
        <v>73</v>
      </c>
      <c r="C7" s="78" t="s">
        <v>90</v>
      </c>
      <c r="D7" s="78" t="s">
        <v>94</v>
      </c>
      <c r="E7" s="219" t="s">
        <v>353</v>
      </c>
      <c r="F7" s="78"/>
      <c r="G7" s="78" t="s">
        <v>95</v>
      </c>
      <c r="H7" s="78"/>
      <c r="I7" s="78">
        <f>100</f>
        <v>100</v>
      </c>
      <c r="J7" s="78" t="s">
        <v>398</v>
      </c>
      <c r="K7" s="80">
        <v>1</v>
      </c>
    </row>
    <row r="8" spans="2:11" ht="114.75" x14ac:dyDescent="0.2">
      <c r="B8" s="206"/>
      <c r="C8" s="78" t="s">
        <v>91</v>
      </c>
      <c r="D8" s="78" t="s">
        <v>112</v>
      </c>
      <c r="E8" s="220"/>
      <c r="F8" s="78"/>
      <c r="G8" s="78" t="s">
        <v>95</v>
      </c>
      <c r="H8" s="78"/>
      <c r="I8" s="248">
        <f>28/40</f>
        <v>0.7</v>
      </c>
      <c r="J8" s="78" t="s">
        <v>399</v>
      </c>
      <c r="K8" s="156">
        <v>0.7</v>
      </c>
    </row>
    <row r="9" spans="2:11" ht="78.75" customHeight="1" x14ac:dyDescent="0.2">
      <c r="B9" s="206"/>
      <c r="C9" s="78" t="s">
        <v>92</v>
      </c>
      <c r="D9" s="78" t="s">
        <v>349</v>
      </c>
      <c r="E9" s="220"/>
      <c r="F9" s="78"/>
      <c r="G9" s="78" t="s">
        <v>95</v>
      </c>
      <c r="H9" s="78"/>
      <c r="I9" s="78">
        <v>100</v>
      </c>
      <c r="J9" s="78" t="s">
        <v>350</v>
      </c>
      <c r="K9" s="80">
        <v>1</v>
      </c>
    </row>
    <row r="10" spans="2:11" ht="66.75" customHeight="1" x14ac:dyDescent="0.2">
      <c r="B10" s="78" t="s">
        <v>74</v>
      </c>
      <c r="C10" s="78" t="s">
        <v>93</v>
      </c>
      <c r="D10" s="78" t="s">
        <v>351</v>
      </c>
      <c r="E10" s="221"/>
      <c r="F10" s="78"/>
      <c r="G10" s="78" t="s">
        <v>95</v>
      </c>
      <c r="H10" s="78"/>
      <c r="I10" s="78">
        <v>100</v>
      </c>
      <c r="J10" s="78" t="s">
        <v>352</v>
      </c>
      <c r="K10" s="80">
        <v>1</v>
      </c>
    </row>
    <row r="11" spans="2:11" x14ac:dyDescent="0.2">
      <c r="B11" s="78" t="s">
        <v>75</v>
      </c>
      <c r="C11" s="78"/>
      <c r="D11" s="78"/>
      <c r="E11" s="78"/>
      <c r="F11" s="78"/>
      <c r="G11" s="78"/>
      <c r="H11" s="78"/>
      <c r="I11" s="78"/>
      <c r="J11" s="78"/>
    </row>
    <row r="12" spans="2:11" x14ac:dyDescent="0.2">
      <c r="B12" s="83"/>
      <c r="C12" s="83"/>
      <c r="D12" s="83"/>
      <c r="E12" s="83"/>
      <c r="F12" s="83"/>
      <c r="G12" s="83"/>
      <c r="H12" s="83"/>
      <c r="I12" s="83"/>
    </row>
    <row r="13" spans="2:11" x14ac:dyDescent="0.2">
      <c r="B13" s="83"/>
      <c r="C13" s="83"/>
      <c r="D13" s="83"/>
      <c r="E13" s="83"/>
      <c r="F13" s="83"/>
      <c r="G13" s="83"/>
      <c r="H13" s="83"/>
      <c r="I13" s="83"/>
    </row>
    <row r="14" spans="2:11" ht="13.5" x14ac:dyDescent="0.2">
      <c r="B14" s="84"/>
      <c r="D14" s="84"/>
      <c r="E14" s="84"/>
      <c r="F14" s="83"/>
      <c r="G14" s="83"/>
      <c r="H14" s="83"/>
      <c r="I14" s="83"/>
    </row>
    <row r="22" spans="3:3" ht="25.5" x14ac:dyDescent="0.2">
      <c r="C22" s="79" t="s">
        <v>92</v>
      </c>
    </row>
  </sheetData>
  <mergeCells count="13">
    <mergeCell ref="B7:B9"/>
    <mergeCell ref="C2:H4"/>
    <mergeCell ref="I2:J2"/>
    <mergeCell ref="I3:J3"/>
    <mergeCell ref="I4:J4"/>
    <mergeCell ref="B5:B6"/>
    <mergeCell ref="C5:C6"/>
    <mergeCell ref="D5:D6"/>
    <mergeCell ref="E5:E6"/>
    <mergeCell ref="F5:G5"/>
    <mergeCell ref="H5:I5"/>
    <mergeCell ref="J5:J6"/>
    <mergeCell ref="E7:E10"/>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5"/>
  <sheetViews>
    <sheetView zoomScaleNormal="100" workbookViewId="0">
      <selection activeCell="D7" sqref="D7"/>
    </sheetView>
  </sheetViews>
  <sheetFormatPr baseColWidth="10" defaultRowHeight="15" x14ac:dyDescent="0.2"/>
  <cols>
    <col min="1" max="1" width="22.140625" style="85" customWidth="1"/>
    <col min="2" max="2" width="11.42578125" style="86"/>
    <col min="3" max="3" width="14.42578125" style="87" customWidth="1"/>
    <col min="4" max="5" width="11.42578125" style="86"/>
    <col min="6" max="6" width="11.42578125" style="85"/>
    <col min="7" max="7" width="20.140625" style="85" customWidth="1"/>
    <col min="8" max="8" width="23.7109375" style="85" customWidth="1"/>
    <col min="9" max="9" width="16.7109375" style="97" bestFit="1" customWidth="1"/>
    <col min="10" max="16384" width="11.42578125" style="85"/>
  </cols>
  <sheetData>
    <row r="1" spans="1:9" x14ac:dyDescent="0.2">
      <c r="H1" s="88"/>
      <c r="I1" s="89"/>
    </row>
    <row r="2" spans="1:9" ht="30" x14ac:dyDescent="0.2">
      <c r="A2" s="90" t="s">
        <v>96</v>
      </c>
      <c r="B2" s="91" t="s">
        <v>97</v>
      </c>
      <c r="C2" s="92" t="s">
        <v>98</v>
      </c>
      <c r="D2" s="91" t="s">
        <v>99</v>
      </c>
      <c r="E2" s="91" t="s">
        <v>100</v>
      </c>
      <c r="F2" s="91" t="s">
        <v>99</v>
      </c>
      <c r="G2" s="93"/>
      <c r="H2" s="89"/>
      <c r="I2" s="85"/>
    </row>
    <row r="3" spans="1:9" ht="45" x14ac:dyDescent="0.2">
      <c r="A3" s="94" t="s">
        <v>101</v>
      </c>
      <c r="B3" s="95">
        <v>3</v>
      </c>
      <c r="C3" s="96">
        <v>4</v>
      </c>
      <c r="D3" s="95">
        <f>+B3*C3</f>
        <v>12</v>
      </c>
      <c r="E3" s="95">
        <v>4</v>
      </c>
      <c r="F3" s="95">
        <f>+E3*D3</f>
        <v>48</v>
      </c>
      <c r="H3" s="97"/>
      <c r="I3" s="85"/>
    </row>
    <row r="4" spans="1:9" x14ac:dyDescent="0.2">
      <c r="A4" s="94" t="s">
        <v>102</v>
      </c>
      <c r="B4" s="95">
        <v>2</v>
      </c>
      <c r="C4" s="96">
        <v>4</v>
      </c>
      <c r="D4" s="95">
        <f t="shared" ref="D4:D6" si="0">+B4*C4</f>
        <v>8</v>
      </c>
      <c r="E4" s="95">
        <v>4</v>
      </c>
      <c r="F4" s="95">
        <f t="shared" ref="F4:F6" si="1">+E4*D4</f>
        <v>32</v>
      </c>
      <c r="H4" s="97"/>
      <c r="I4" s="85"/>
    </row>
    <row r="5" spans="1:9" ht="45" x14ac:dyDescent="0.2">
      <c r="A5" s="94" t="s">
        <v>103</v>
      </c>
      <c r="B5" s="95">
        <v>1</v>
      </c>
      <c r="C5" s="96">
        <v>4</v>
      </c>
      <c r="D5" s="95">
        <f t="shared" si="0"/>
        <v>4</v>
      </c>
      <c r="E5" s="95">
        <v>1</v>
      </c>
      <c r="F5" s="95">
        <f t="shared" si="1"/>
        <v>4</v>
      </c>
      <c r="H5" s="97"/>
      <c r="I5" s="85"/>
    </row>
    <row r="6" spans="1:9" ht="30" x14ac:dyDescent="0.2">
      <c r="A6" s="94" t="s">
        <v>104</v>
      </c>
      <c r="B6" s="95">
        <v>1</v>
      </c>
      <c r="C6" s="96">
        <v>4</v>
      </c>
      <c r="D6" s="95">
        <f t="shared" si="0"/>
        <v>4</v>
      </c>
      <c r="E6" s="95">
        <v>1</v>
      </c>
      <c r="F6" s="95">
        <f t="shared" si="1"/>
        <v>4</v>
      </c>
      <c r="H6" s="97"/>
      <c r="I6" s="85"/>
    </row>
    <row r="7" spans="1:9" x14ac:dyDescent="0.2">
      <c r="A7" s="98"/>
      <c r="B7" s="95"/>
      <c r="C7" s="96"/>
      <c r="D7" s="113">
        <f>SUM(D3:D6)</f>
        <v>28</v>
      </c>
      <c r="E7" s="95"/>
      <c r="F7" s="91">
        <f>SUM(F3:F6)</f>
        <v>88</v>
      </c>
      <c r="H7" s="97"/>
      <c r="I7" s="85"/>
    </row>
    <row r="8" spans="1:9" x14ac:dyDescent="0.2">
      <c r="A8" s="222"/>
      <c r="B8" s="223"/>
      <c r="C8" s="223"/>
      <c r="D8" s="223"/>
      <c r="E8" s="223"/>
      <c r="F8" s="224"/>
      <c r="H8" s="97"/>
      <c r="I8" s="85"/>
    </row>
    <row r="9" spans="1:9" x14ac:dyDescent="0.2">
      <c r="A9" s="225"/>
      <c r="B9" s="225"/>
      <c r="C9" s="225"/>
      <c r="D9" s="225"/>
      <c r="E9" s="225"/>
      <c r="F9" s="225"/>
    </row>
    <row r="10" spans="1:9" ht="30" x14ac:dyDescent="0.2">
      <c r="A10" s="90" t="s">
        <v>105</v>
      </c>
      <c r="B10" s="91" t="s">
        <v>97</v>
      </c>
      <c r="C10" s="92" t="s">
        <v>98</v>
      </c>
      <c r="D10" s="91" t="s">
        <v>99</v>
      </c>
      <c r="E10" s="91" t="s">
        <v>100</v>
      </c>
      <c r="F10" s="91" t="s">
        <v>99</v>
      </c>
      <c r="G10" s="99" t="s">
        <v>106</v>
      </c>
      <c r="H10" s="101">
        <v>123043206000</v>
      </c>
      <c r="I10" s="85"/>
    </row>
    <row r="11" spans="1:9" ht="45" x14ac:dyDescent="0.2">
      <c r="A11" s="94" t="s">
        <v>101</v>
      </c>
      <c r="B11" s="95">
        <v>3</v>
      </c>
      <c r="C11" s="96">
        <v>3</v>
      </c>
      <c r="D11" s="95">
        <f>+B11*C11</f>
        <v>9</v>
      </c>
      <c r="E11" s="95">
        <v>2</v>
      </c>
      <c r="F11" s="95">
        <f>+E11*D11</f>
        <v>18</v>
      </c>
      <c r="G11" s="96" t="s">
        <v>107</v>
      </c>
      <c r="H11" s="100">
        <f>+H10*10%</f>
        <v>12304320600</v>
      </c>
      <c r="I11" s="85"/>
    </row>
    <row r="12" spans="1:9" ht="30" x14ac:dyDescent="0.2">
      <c r="A12" s="94" t="s">
        <v>102</v>
      </c>
      <c r="B12" s="95">
        <v>2</v>
      </c>
      <c r="C12" s="96">
        <v>3</v>
      </c>
      <c r="D12" s="95">
        <f t="shared" ref="D12:D14" si="2">+B12*C12</f>
        <v>6</v>
      </c>
      <c r="E12" s="95">
        <v>3</v>
      </c>
      <c r="F12" s="95">
        <f t="shared" ref="F12:F14" si="3">+E12*D12</f>
        <v>18</v>
      </c>
      <c r="G12" s="96" t="s">
        <v>108</v>
      </c>
      <c r="H12" s="100">
        <f>+H11/F15</f>
        <v>256340012.5</v>
      </c>
      <c r="I12" s="85"/>
    </row>
    <row r="13" spans="1:9" ht="90" x14ac:dyDescent="0.2">
      <c r="A13" s="94" t="s">
        <v>103</v>
      </c>
      <c r="B13" s="95">
        <v>2</v>
      </c>
      <c r="C13" s="96">
        <v>3</v>
      </c>
      <c r="D13" s="95">
        <f t="shared" si="2"/>
        <v>6</v>
      </c>
      <c r="E13" s="95">
        <v>1</v>
      </c>
      <c r="F13" s="95">
        <f t="shared" si="3"/>
        <v>6</v>
      </c>
      <c r="G13" s="96" t="s">
        <v>109</v>
      </c>
      <c r="H13" s="100">
        <f>+H12*D11</f>
        <v>2307060112.5</v>
      </c>
      <c r="I13" s="85"/>
    </row>
    <row r="14" spans="1:9" ht="135" x14ac:dyDescent="0.2">
      <c r="A14" s="94" t="s">
        <v>104</v>
      </c>
      <c r="B14" s="95">
        <v>2</v>
      </c>
      <c r="C14" s="96">
        <v>3</v>
      </c>
      <c r="D14" s="95">
        <f t="shared" si="2"/>
        <v>6</v>
      </c>
      <c r="E14" s="95">
        <v>1</v>
      </c>
      <c r="F14" s="95">
        <f t="shared" si="3"/>
        <v>6</v>
      </c>
      <c r="G14" s="96" t="s">
        <v>110</v>
      </c>
      <c r="H14" s="100">
        <f>+H12*D12</f>
        <v>1538040075</v>
      </c>
      <c r="I14" s="85"/>
    </row>
    <row r="15" spans="1:9" ht="45" x14ac:dyDescent="0.2">
      <c r="E15" s="96" t="s">
        <v>111</v>
      </c>
      <c r="F15" s="91">
        <f>SUM(F11:F14)</f>
        <v>48</v>
      </c>
      <c r="I15" s="85"/>
    </row>
  </sheetData>
  <mergeCells count="2">
    <mergeCell ref="A8:F8"/>
    <mergeCell ref="A9:F9"/>
  </mergeCells>
  <printOptions horizontalCentered="1"/>
  <pageMargins left="0.70866141732283472" right="0.70866141732283472" top="0.74803149606299213" bottom="0.74803149606299213" header="0.31496062992125984" footer="0.31496062992125984"/>
  <pageSetup scale="63"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0"/>
  <sheetViews>
    <sheetView showGridLines="0" view="pageBreakPreview" topLeftCell="A58" zoomScale="80" zoomScaleNormal="80" zoomScaleSheetLayoutView="80" workbookViewId="0">
      <selection activeCell="C4" sqref="C4:C70"/>
    </sheetView>
  </sheetViews>
  <sheetFormatPr baseColWidth="10" defaultRowHeight="15" x14ac:dyDescent="0.25"/>
  <cols>
    <col min="1" max="1" width="11.42578125" style="102"/>
    <col min="2" max="2" width="7.5703125" style="102" customWidth="1"/>
    <col min="3" max="3" width="42.5703125" style="102" customWidth="1"/>
    <col min="4" max="4" width="36.85546875" style="102" customWidth="1"/>
    <col min="5" max="5" width="28.7109375" style="102" customWidth="1"/>
    <col min="6" max="6" width="23.42578125" style="102" customWidth="1"/>
    <col min="7" max="7" width="28.42578125" style="102" customWidth="1"/>
    <col min="8" max="8" width="25.85546875" style="102" customWidth="1"/>
    <col min="9" max="16384" width="11.42578125" style="102"/>
  </cols>
  <sheetData>
    <row r="1" spans="2:8" ht="21" customHeight="1" x14ac:dyDescent="0.25"/>
    <row r="2" spans="2:8" ht="21" customHeight="1" x14ac:dyDescent="0.25"/>
    <row r="3" spans="2:8" ht="56.25" customHeight="1" x14ac:dyDescent="0.25">
      <c r="B3" s="103" t="s">
        <v>113</v>
      </c>
      <c r="C3" s="104" t="s">
        <v>114</v>
      </c>
      <c r="D3" s="103" t="s">
        <v>115</v>
      </c>
      <c r="E3" s="103" t="s">
        <v>116</v>
      </c>
      <c r="F3" s="104" t="s">
        <v>117</v>
      </c>
      <c r="G3" s="104" t="s">
        <v>118</v>
      </c>
      <c r="H3" s="104" t="s">
        <v>119</v>
      </c>
    </row>
    <row r="4" spans="2:8" ht="56.25" customHeight="1" x14ac:dyDescent="0.25">
      <c r="B4" s="105">
        <v>1</v>
      </c>
      <c r="C4" s="106" t="s">
        <v>153</v>
      </c>
      <c r="D4" s="106" t="s">
        <v>148</v>
      </c>
      <c r="E4" s="107">
        <v>43299</v>
      </c>
      <c r="F4" s="106" t="s">
        <v>154</v>
      </c>
      <c r="G4" s="106" t="s">
        <v>155</v>
      </c>
      <c r="H4" s="108">
        <v>64</v>
      </c>
    </row>
    <row r="5" spans="2:8" ht="56.25" customHeight="1" x14ac:dyDescent="0.25">
      <c r="B5" s="105">
        <v>2</v>
      </c>
      <c r="C5" s="106" t="s">
        <v>156</v>
      </c>
      <c r="D5" s="106" t="s">
        <v>148</v>
      </c>
      <c r="E5" s="107">
        <v>43313</v>
      </c>
      <c r="F5" s="106" t="s">
        <v>157</v>
      </c>
      <c r="G5" s="106" t="s">
        <v>158</v>
      </c>
      <c r="H5" s="108">
        <v>40</v>
      </c>
    </row>
    <row r="6" spans="2:8" ht="56.25" customHeight="1" x14ac:dyDescent="0.25">
      <c r="B6" s="105">
        <v>3</v>
      </c>
      <c r="C6" s="106" t="s">
        <v>159</v>
      </c>
      <c r="D6" s="106" t="s">
        <v>148</v>
      </c>
      <c r="E6" s="107">
        <v>43334</v>
      </c>
      <c r="F6" s="106" t="s">
        <v>125</v>
      </c>
      <c r="G6" s="106" t="s">
        <v>126</v>
      </c>
      <c r="H6" s="108">
        <v>84</v>
      </c>
    </row>
    <row r="7" spans="2:8" ht="56.25" customHeight="1" x14ac:dyDescent="0.25">
      <c r="B7" s="105">
        <v>4</v>
      </c>
      <c r="C7" s="106" t="s">
        <v>160</v>
      </c>
      <c r="D7" s="106" t="s">
        <v>148</v>
      </c>
      <c r="E7" s="107">
        <v>43336</v>
      </c>
      <c r="F7" s="106" t="s">
        <v>154</v>
      </c>
      <c r="G7" s="106" t="s">
        <v>155</v>
      </c>
      <c r="H7" s="108">
        <v>35</v>
      </c>
    </row>
    <row r="8" spans="2:8" ht="56.25" customHeight="1" x14ac:dyDescent="0.25">
      <c r="B8" s="105">
        <v>5</v>
      </c>
      <c r="C8" s="106" t="s">
        <v>161</v>
      </c>
      <c r="D8" s="106" t="s">
        <v>148</v>
      </c>
      <c r="E8" s="107">
        <v>43339</v>
      </c>
      <c r="F8" s="106" t="s">
        <v>162</v>
      </c>
      <c r="G8" s="106" t="s">
        <v>124</v>
      </c>
      <c r="H8" s="108">
        <v>29</v>
      </c>
    </row>
    <row r="9" spans="2:8" ht="56.25" customHeight="1" x14ac:dyDescent="0.25">
      <c r="B9" s="105">
        <v>6</v>
      </c>
      <c r="C9" s="106" t="s">
        <v>163</v>
      </c>
      <c r="D9" s="106" t="s">
        <v>148</v>
      </c>
      <c r="E9" s="107">
        <v>43343</v>
      </c>
      <c r="F9" s="106" t="s">
        <v>164</v>
      </c>
      <c r="G9" s="106" t="s">
        <v>137</v>
      </c>
      <c r="H9" s="108">
        <v>30</v>
      </c>
    </row>
    <row r="10" spans="2:8" ht="56.25" customHeight="1" x14ac:dyDescent="0.25">
      <c r="B10" s="105">
        <v>7</v>
      </c>
      <c r="C10" s="106" t="s">
        <v>163</v>
      </c>
      <c r="D10" s="106" t="s">
        <v>148</v>
      </c>
      <c r="E10" s="107">
        <v>43347</v>
      </c>
      <c r="F10" s="106" t="s">
        <v>165</v>
      </c>
      <c r="G10" s="106" t="s">
        <v>166</v>
      </c>
      <c r="H10" s="108">
        <v>19</v>
      </c>
    </row>
    <row r="11" spans="2:8" ht="56.25" customHeight="1" x14ac:dyDescent="0.25">
      <c r="B11" s="105">
        <v>8</v>
      </c>
      <c r="C11" s="106" t="s">
        <v>159</v>
      </c>
      <c r="D11" s="106" t="s">
        <v>148</v>
      </c>
      <c r="E11" s="107">
        <v>43369</v>
      </c>
      <c r="F11" s="106" t="s">
        <v>151</v>
      </c>
      <c r="G11" s="106" t="s">
        <v>152</v>
      </c>
      <c r="H11" s="108">
        <v>96</v>
      </c>
    </row>
    <row r="12" spans="2:8" ht="56.25" customHeight="1" x14ac:dyDescent="0.25">
      <c r="B12" s="105">
        <v>9</v>
      </c>
      <c r="C12" s="106" t="s">
        <v>167</v>
      </c>
      <c r="D12" s="106" t="s">
        <v>168</v>
      </c>
      <c r="E12" s="107">
        <v>43282</v>
      </c>
      <c r="F12" s="106" t="s">
        <v>136</v>
      </c>
      <c r="G12" s="106" t="s">
        <v>138</v>
      </c>
      <c r="H12" s="108">
        <v>20</v>
      </c>
    </row>
    <row r="13" spans="2:8" ht="56.25" customHeight="1" x14ac:dyDescent="0.25">
      <c r="B13" s="105">
        <v>10</v>
      </c>
      <c r="C13" s="106" t="s">
        <v>169</v>
      </c>
      <c r="D13" s="106" t="s">
        <v>168</v>
      </c>
      <c r="E13" s="107">
        <v>43292</v>
      </c>
      <c r="F13" s="106" t="s">
        <v>170</v>
      </c>
      <c r="G13" s="106" t="s">
        <v>138</v>
      </c>
      <c r="H13" s="108">
        <v>132</v>
      </c>
    </row>
    <row r="14" spans="2:8" ht="56.25" customHeight="1" x14ac:dyDescent="0.25">
      <c r="B14" s="105">
        <v>11</v>
      </c>
      <c r="C14" s="106" t="s">
        <v>171</v>
      </c>
      <c r="D14" s="106" t="s">
        <v>168</v>
      </c>
      <c r="E14" s="107">
        <v>43293</v>
      </c>
      <c r="F14" s="106" t="s">
        <v>136</v>
      </c>
      <c r="G14" s="106" t="s">
        <v>138</v>
      </c>
      <c r="H14" s="108">
        <v>240</v>
      </c>
    </row>
    <row r="15" spans="2:8" ht="56.25" customHeight="1" x14ac:dyDescent="0.25">
      <c r="B15" s="105">
        <v>12</v>
      </c>
      <c r="C15" s="106" t="s">
        <v>172</v>
      </c>
      <c r="D15" s="106" t="s">
        <v>168</v>
      </c>
      <c r="E15" s="107">
        <v>43336</v>
      </c>
      <c r="F15" s="106" t="s">
        <v>136</v>
      </c>
      <c r="G15" s="106" t="s">
        <v>138</v>
      </c>
      <c r="H15" s="108">
        <v>6</v>
      </c>
    </row>
    <row r="16" spans="2:8" ht="56.25" customHeight="1" x14ac:dyDescent="0.25">
      <c r="B16" s="105">
        <v>13</v>
      </c>
      <c r="C16" s="106" t="s">
        <v>173</v>
      </c>
      <c r="D16" s="106" t="s">
        <v>168</v>
      </c>
      <c r="E16" s="107">
        <v>43362</v>
      </c>
      <c r="F16" s="106" t="s">
        <v>136</v>
      </c>
      <c r="G16" s="106" t="s">
        <v>138</v>
      </c>
      <c r="H16" s="108">
        <v>40</v>
      </c>
    </row>
    <row r="17" spans="2:8" ht="56.25" customHeight="1" x14ac:dyDescent="0.25">
      <c r="B17" s="105">
        <v>14</v>
      </c>
      <c r="C17" s="106" t="s">
        <v>174</v>
      </c>
      <c r="D17" s="106" t="s">
        <v>168</v>
      </c>
      <c r="E17" s="107">
        <v>43368</v>
      </c>
      <c r="F17" s="106" t="s">
        <v>175</v>
      </c>
      <c r="G17" s="106" t="s">
        <v>176</v>
      </c>
      <c r="H17" s="108">
        <v>120</v>
      </c>
    </row>
    <row r="18" spans="2:8" ht="56.25" customHeight="1" x14ac:dyDescent="0.25">
      <c r="B18" s="105">
        <v>15</v>
      </c>
      <c r="C18" s="106" t="s">
        <v>177</v>
      </c>
      <c r="D18" s="106" t="s">
        <v>168</v>
      </c>
      <c r="E18" s="107">
        <v>43355</v>
      </c>
      <c r="F18" s="106" t="s">
        <v>178</v>
      </c>
      <c r="G18" s="106" t="s">
        <v>179</v>
      </c>
      <c r="H18" s="108">
        <v>90</v>
      </c>
    </row>
    <row r="19" spans="2:8" ht="56.25" customHeight="1" x14ac:dyDescent="0.25">
      <c r="B19" s="105">
        <v>16</v>
      </c>
      <c r="C19" s="106" t="s">
        <v>120</v>
      </c>
      <c r="D19" s="106" t="s">
        <v>180</v>
      </c>
      <c r="E19" s="107">
        <v>43355</v>
      </c>
      <c r="F19" s="106" t="s">
        <v>132</v>
      </c>
      <c r="G19" s="106" t="s">
        <v>131</v>
      </c>
      <c r="H19" s="108">
        <v>70</v>
      </c>
    </row>
    <row r="20" spans="2:8" ht="56.25" customHeight="1" x14ac:dyDescent="0.25">
      <c r="B20" s="105">
        <v>17</v>
      </c>
      <c r="C20" s="106" t="s">
        <v>120</v>
      </c>
      <c r="D20" s="106" t="s">
        <v>180</v>
      </c>
      <c r="E20" s="107">
        <v>43357</v>
      </c>
      <c r="F20" s="106" t="s">
        <v>130</v>
      </c>
      <c r="G20" s="106" t="s">
        <v>131</v>
      </c>
      <c r="H20" s="108">
        <v>90</v>
      </c>
    </row>
    <row r="21" spans="2:8" ht="56.25" customHeight="1" x14ac:dyDescent="0.25">
      <c r="B21" s="105">
        <v>18</v>
      </c>
      <c r="C21" s="109" t="s">
        <v>181</v>
      </c>
      <c r="D21" s="106" t="s">
        <v>180</v>
      </c>
      <c r="E21" s="107">
        <v>43299</v>
      </c>
      <c r="F21" s="109" t="s">
        <v>132</v>
      </c>
      <c r="G21" s="109" t="s">
        <v>182</v>
      </c>
      <c r="H21" s="110">
        <v>90</v>
      </c>
    </row>
    <row r="22" spans="2:8" ht="56.25" customHeight="1" x14ac:dyDescent="0.25">
      <c r="B22" s="105">
        <v>19</v>
      </c>
      <c r="C22" s="109" t="s">
        <v>181</v>
      </c>
      <c r="D22" s="106" t="s">
        <v>180</v>
      </c>
      <c r="E22" s="107">
        <v>43304</v>
      </c>
      <c r="F22" s="109" t="s">
        <v>130</v>
      </c>
      <c r="G22" s="109" t="s">
        <v>182</v>
      </c>
      <c r="H22" s="110">
        <v>120</v>
      </c>
    </row>
    <row r="23" spans="2:8" ht="56.25" customHeight="1" x14ac:dyDescent="0.25">
      <c r="B23" s="105">
        <v>20</v>
      </c>
      <c r="C23" s="106" t="s">
        <v>183</v>
      </c>
      <c r="D23" s="106" t="s">
        <v>184</v>
      </c>
      <c r="E23" s="111">
        <v>43313</v>
      </c>
      <c r="F23" s="106" t="s">
        <v>145</v>
      </c>
      <c r="G23" s="106" t="s">
        <v>146</v>
      </c>
      <c r="H23" s="108">
        <v>5</v>
      </c>
    </row>
    <row r="24" spans="2:8" ht="56.25" customHeight="1" x14ac:dyDescent="0.25">
      <c r="B24" s="105">
        <v>21</v>
      </c>
      <c r="C24" s="106" t="s">
        <v>185</v>
      </c>
      <c r="D24" s="106" t="s">
        <v>184</v>
      </c>
      <c r="E24" s="111">
        <v>43314</v>
      </c>
      <c r="F24" s="106" t="s">
        <v>186</v>
      </c>
      <c r="G24" s="106" t="s">
        <v>146</v>
      </c>
      <c r="H24" s="108">
        <v>6</v>
      </c>
    </row>
    <row r="25" spans="2:8" ht="56.25" customHeight="1" x14ac:dyDescent="0.25">
      <c r="B25" s="105">
        <v>22</v>
      </c>
      <c r="C25" s="106" t="s">
        <v>187</v>
      </c>
      <c r="D25" s="106" t="s">
        <v>184</v>
      </c>
      <c r="E25" s="111">
        <v>43315</v>
      </c>
      <c r="F25" s="106" t="s">
        <v>188</v>
      </c>
      <c r="G25" s="106" t="s">
        <v>146</v>
      </c>
      <c r="H25" s="108">
        <v>13</v>
      </c>
    </row>
    <row r="26" spans="2:8" ht="52.5" customHeight="1" x14ac:dyDescent="0.25">
      <c r="B26" s="105">
        <v>23</v>
      </c>
      <c r="C26" s="106" t="s">
        <v>189</v>
      </c>
      <c r="D26" s="106" t="s">
        <v>184</v>
      </c>
      <c r="E26" s="111">
        <v>43328</v>
      </c>
      <c r="F26" s="106" t="s">
        <v>190</v>
      </c>
      <c r="G26" s="106" t="s">
        <v>146</v>
      </c>
      <c r="H26" s="108">
        <v>22</v>
      </c>
    </row>
    <row r="27" spans="2:8" ht="52.5" customHeight="1" x14ac:dyDescent="0.25">
      <c r="B27" s="105">
        <v>24</v>
      </c>
      <c r="C27" s="106" t="s">
        <v>191</v>
      </c>
      <c r="D27" s="106" t="s">
        <v>184</v>
      </c>
      <c r="E27" s="111">
        <v>43349</v>
      </c>
      <c r="F27" s="106" t="s">
        <v>145</v>
      </c>
      <c r="G27" s="106" t="s">
        <v>146</v>
      </c>
      <c r="H27" s="108">
        <v>5</v>
      </c>
    </row>
    <row r="28" spans="2:8" ht="52.5" customHeight="1" x14ac:dyDescent="0.25">
      <c r="B28" s="105">
        <v>25</v>
      </c>
      <c r="C28" s="106" t="s">
        <v>192</v>
      </c>
      <c r="D28" s="106" t="s">
        <v>193</v>
      </c>
      <c r="E28" s="107">
        <v>43334</v>
      </c>
      <c r="F28" s="106" t="s">
        <v>194</v>
      </c>
      <c r="G28" s="106" t="s">
        <v>195</v>
      </c>
      <c r="H28" s="108">
        <v>6</v>
      </c>
    </row>
    <row r="29" spans="2:8" ht="52.5" customHeight="1" x14ac:dyDescent="0.25">
      <c r="B29" s="105">
        <v>26</v>
      </c>
      <c r="C29" s="109" t="s">
        <v>196</v>
      </c>
      <c r="D29" s="109" t="s">
        <v>193</v>
      </c>
      <c r="E29" s="112">
        <v>43346</v>
      </c>
      <c r="F29" s="109" t="s">
        <v>197</v>
      </c>
      <c r="G29" s="109" t="s">
        <v>195</v>
      </c>
      <c r="H29" s="110">
        <v>31</v>
      </c>
    </row>
    <row r="30" spans="2:8" ht="52.5" customHeight="1" x14ac:dyDescent="0.25">
      <c r="B30" s="105">
        <v>27</v>
      </c>
      <c r="C30" s="106" t="s">
        <v>120</v>
      </c>
      <c r="D30" s="106" t="s">
        <v>147</v>
      </c>
      <c r="E30" s="107">
        <v>43363</v>
      </c>
      <c r="F30" s="106" t="s">
        <v>198</v>
      </c>
      <c r="G30" s="106" t="s">
        <v>137</v>
      </c>
      <c r="H30" s="108">
        <v>7</v>
      </c>
    </row>
    <row r="31" spans="2:8" ht="52.5" customHeight="1" x14ac:dyDescent="0.25">
      <c r="B31" s="105">
        <v>28</v>
      </c>
      <c r="C31" s="106" t="s">
        <v>199</v>
      </c>
      <c r="D31" s="106" t="s">
        <v>200</v>
      </c>
      <c r="E31" s="107">
        <v>43368</v>
      </c>
      <c r="F31" s="106" t="s">
        <v>201</v>
      </c>
      <c r="G31" s="106" t="s">
        <v>202</v>
      </c>
      <c r="H31" s="108">
        <v>23</v>
      </c>
    </row>
    <row r="32" spans="2:8" ht="52.5" customHeight="1" x14ac:dyDescent="0.25">
      <c r="B32" s="105">
        <v>29</v>
      </c>
      <c r="C32" s="106" t="s">
        <v>203</v>
      </c>
      <c r="D32" s="106" t="s">
        <v>200</v>
      </c>
      <c r="E32" s="107">
        <v>43293</v>
      </c>
      <c r="F32" s="106" t="s">
        <v>204</v>
      </c>
      <c r="G32" s="106" t="s">
        <v>205</v>
      </c>
      <c r="H32" s="108">
        <v>5</v>
      </c>
    </row>
    <row r="33" spans="2:8" ht="52.5" customHeight="1" x14ac:dyDescent="0.25">
      <c r="B33" s="105">
        <v>30</v>
      </c>
      <c r="C33" s="106" t="s">
        <v>206</v>
      </c>
      <c r="D33" s="106" t="s">
        <v>200</v>
      </c>
      <c r="E33" s="107">
        <v>43335</v>
      </c>
      <c r="F33" s="106" t="s">
        <v>207</v>
      </c>
      <c r="G33" s="106" t="s">
        <v>155</v>
      </c>
      <c r="H33" s="108">
        <v>65</v>
      </c>
    </row>
    <row r="34" spans="2:8" ht="52.5" customHeight="1" x14ac:dyDescent="0.25">
      <c r="B34" s="105">
        <v>31</v>
      </c>
      <c r="C34" s="106" t="s">
        <v>208</v>
      </c>
      <c r="D34" s="106" t="s">
        <v>200</v>
      </c>
      <c r="E34" s="107">
        <v>43340</v>
      </c>
      <c r="F34" s="106" t="s">
        <v>209</v>
      </c>
      <c r="G34" s="106" t="s">
        <v>210</v>
      </c>
      <c r="H34" s="108">
        <v>25</v>
      </c>
    </row>
    <row r="35" spans="2:8" ht="52.5" customHeight="1" x14ac:dyDescent="0.25">
      <c r="B35" s="105">
        <v>32</v>
      </c>
      <c r="C35" s="106" t="s">
        <v>211</v>
      </c>
      <c r="D35" s="106" t="s">
        <v>148</v>
      </c>
      <c r="E35" s="107">
        <v>43377</v>
      </c>
      <c r="F35" s="106" t="s">
        <v>212</v>
      </c>
      <c r="G35" s="106" t="s">
        <v>213</v>
      </c>
      <c r="H35" s="108">
        <v>100</v>
      </c>
    </row>
    <row r="36" spans="2:8" ht="52.5" customHeight="1" x14ac:dyDescent="0.25">
      <c r="B36" s="105">
        <v>33</v>
      </c>
      <c r="C36" s="106" t="s">
        <v>214</v>
      </c>
      <c r="D36" s="106" t="s">
        <v>148</v>
      </c>
      <c r="E36" s="107">
        <v>43384</v>
      </c>
      <c r="F36" s="106" t="s">
        <v>162</v>
      </c>
      <c r="G36" s="106" t="s">
        <v>124</v>
      </c>
      <c r="H36" s="108">
        <v>6</v>
      </c>
    </row>
    <row r="37" spans="2:8" ht="52.5" customHeight="1" x14ac:dyDescent="0.25">
      <c r="B37" s="105">
        <v>34</v>
      </c>
      <c r="C37" s="106" t="s">
        <v>159</v>
      </c>
      <c r="D37" s="106" t="s">
        <v>148</v>
      </c>
      <c r="E37" s="107">
        <v>43381</v>
      </c>
      <c r="F37" s="106" t="s">
        <v>215</v>
      </c>
      <c r="G37" s="106" t="s">
        <v>216</v>
      </c>
      <c r="H37" s="108">
        <v>60</v>
      </c>
    </row>
    <row r="38" spans="2:8" ht="52.5" customHeight="1" x14ac:dyDescent="0.25">
      <c r="B38" s="105">
        <v>35</v>
      </c>
      <c r="C38" s="106" t="s">
        <v>217</v>
      </c>
      <c r="D38" s="106" t="s">
        <v>148</v>
      </c>
      <c r="E38" s="107" t="s">
        <v>218</v>
      </c>
      <c r="F38" s="106" t="s">
        <v>219</v>
      </c>
      <c r="G38" s="106" t="s">
        <v>220</v>
      </c>
      <c r="H38" s="108">
        <v>44</v>
      </c>
    </row>
    <row r="39" spans="2:8" ht="52.5" customHeight="1" x14ac:dyDescent="0.25">
      <c r="B39" s="105">
        <v>36</v>
      </c>
      <c r="C39" s="106" t="s">
        <v>221</v>
      </c>
      <c r="D39" s="106" t="s">
        <v>222</v>
      </c>
      <c r="E39" s="107">
        <v>43399</v>
      </c>
      <c r="F39" s="106" t="s">
        <v>223</v>
      </c>
      <c r="G39" s="106" t="s">
        <v>224</v>
      </c>
      <c r="H39" s="108">
        <v>10</v>
      </c>
    </row>
    <row r="40" spans="2:8" ht="52.5" customHeight="1" x14ac:dyDescent="0.25">
      <c r="B40" s="105">
        <v>37</v>
      </c>
      <c r="C40" s="106" t="s">
        <v>120</v>
      </c>
      <c r="D40" s="106" t="s">
        <v>222</v>
      </c>
      <c r="E40" s="107">
        <v>43397</v>
      </c>
      <c r="F40" s="106" t="s">
        <v>225</v>
      </c>
      <c r="G40" s="106" t="s">
        <v>224</v>
      </c>
      <c r="H40" s="108">
        <v>3</v>
      </c>
    </row>
    <row r="41" spans="2:8" ht="52.5" customHeight="1" x14ac:dyDescent="0.25">
      <c r="B41" s="105">
        <v>38</v>
      </c>
      <c r="C41" s="106" t="s">
        <v>226</v>
      </c>
      <c r="D41" s="106" t="s">
        <v>222</v>
      </c>
      <c r="E41" s="107">
        <v>43439</v>
      </c>
      <c r="F41" s="106" t="s">
        <v>149</v>
      </c>
      <c r="G41" s="106" t="s">
        <v>150</v>
      </c>
      <c r="H41" s="108">
        <v>20</v>
      </c>
    </row>
    <row r="42" spans="2:8" ht="52.5" customHeight="1" x14ac:dyDescent="0.25">
      <c r="B42" s="105">
        <v>39</v>
      </c>
      <c r="C42" s="106" t="s">
        <v>227</v>
      </c>
      <c r="D42" s="106" t="s">
        <v>222</v>
      </c>
      <c r="E42" s="107">
        <v>43377</v>
      </c>
      <c r="F42" s="106" t="s">
        <v>228</v>
      </c>
      <c r="G42" s="106" t="s">
        <v>150</v>
      </c>
      <c r="H42" s="108">
        <v>25</v>
      </c>
    </row>
    <row r="43" spans="2:8" ht="52.5" customHeight="1" x14ac:dyDescent="0.25">
      <c r="B43" s="105">
        <v>40</v>
      </c>
      <c r="C43" s="106" t="s">
        <v>229</v>
      </c>
      <c r="D43" s="106" t="s">
        <v>135</v>
      </c>
      <c r="E43" s="107">
        <v>43390</v>
      </c>
      <c r="F43" s="106" t="s">
        <v>230</v>
      </c>
      <c r="G43" s="106" t="s">
        <v>139</v>
      </c>
      <c r="H43" s="108">
        <v>35</v>
      </c>
    </row>
    <row r="44" spans="2:8" ht="52.5" customHeight="1" x14ac:dyDescent="0.25">
      <c r="B44" s="105">
        <v>41</v>
      </c>
      <c r="C44" s="106" t="s">
        <v>231</v>
      </c>
      <c r="D44" s="106" t="s">
        <v>135</v>
      </c>
      <c r="E44" s="107">
        <v>43402</v>
      </c>
      <c r="F44" s="106" t="s">
        <v>232</v>
      </c>
      <c r="G44" s="106" t="s">
        <v>138</v>
      </c>
      <c r="H44" s="108">
        <v>40</v>
      </c>
    </row>
    <row r="45" spans="2:8" ht="52.5" customHeight="1" x14ac:dyDescent="0.25">
      <c r="B45" s="105">
        <v>42</v>
      </c>
      <c r="C45" s="106" t="s">
        <v>233</v>
      </c>
      <c r="D45" s="106" t="s">
        <v>135</v>
      </c>
      <c r="E45" s="107">
        <v>43418</v>
      </c>
      <c r="F45" s="106" t="s">
        <v>234</v>
      </c>
      <c r="G45" s="106" t="s">
        <v>138</v>
      </c>
      <c r="H45" s="108">
        <v>25</v>
      </c>
    </row>
    <row r="46" spans="2:8" ht="52.5" customHeight="1" x14ac:dyDescent="0.25">
      <c r="B46" s="105">
        <v>43</v>
      </c>
      <c r="C46" s="106" t="s">
        <v>235</v>
      </c>
      <c r="D46" s="106" t="s">
        <v>135</v>
      </c>
      <c r="E46" s="107">
        <v>43434</v>
      </c>
      <c r="F46" s="106" t="s">
        <v>236</v>
      </c>
      <c r="G46" s="106" t="s">
        <v>138</v>
      </c>
      <c r="H46" s="108">
        <v>20</v>
      </c>
    </row>
    <row r="47" spans="2:8" ht="52.5" customHeight="1" x14ac:dyDescent="0.25">
      <c r="B47" s="105">
        <v>44</v>
      </c>
      <c r="C47" s="106" t="s">
        <v>237</v>
      </c>
      <c r="D47" s="106" t="s">
        <v>148</v>
      </c>
      <c r="E47" s="107">
        <v>43377</v>
      </c>
      <c r="F47" s="106" t="s">
        <v>238</v>
      </c>
      <c r="G47" s="106" t="s">
        <v>239</v>
      </c>
      <c r="H47" s="108">
        <v>45</v>
      </c>
    </row>
    <row r="48" spans="2:8" ht="52.5" customHeight="1" x14ac:dyDescent="0.25">
      <c r="B48" s="105">
        <v>45</v>
      </c>
      <c r="C48" s="106" t="s">
        <v>237</v>
      </c>
      <c r="D48" s="106" t="s">
        <v>148</v>
      </c>
      <c r="E48" s="107">
        <v>43378</v>
      </c>
      <c r="F48" s="106" t="s">
        <v>240</v>
      </c>
      <c r="G48" s="106" t="s">
        <v>155</v>
      </c>
      <c r="H48" s="108">
        <v>55</v>
      </c>
    </row>
    <row r="49" spans="2:8" ht="52.5" customHeight="1" x14ac:dyDescent="0.25">
      <c r="B49" s="105">
        <v>46</v>
      </c>
      <c r="C49" s="106" t="s">
        <v>159</v>
      </c>
      <c r="D49" s="106" t="s">
        <v>148</v>
      </c>
      <c r="E49" s="107">
        <v>43381</v>
      </c>
      <c r="F49" s="106" t="s">
        <v>215</v>
      </c>
      <c r="G49" s="106" t="s">
        <v>216</v>
      </c>
      <c r="H49" s="108">
        <v>60</v>
      </c>
    </row>
    <row r="50" spans="2:8" ht="52.5" customHeight="1" x14ac:dyDescent="0.25">
      <c r="B50" s="105">
        <v>47</v>
      </c>
      <c r="C50" s="106" t="s">
        <v>241</v>
      </c>
      <c r="D50" s="106" t="s">
        <v>148</v>
      </c>
      <c r="E50" s="107">
        <v>43384</v>
      </c>
      <c r="F50" s="106" t="s">
        <v>162</v>
      </c>
      <c r="G50" s="106" t="s">
        <v>124</v>
      </c>
      <c r="H50" s="108">
        <v>6</v>
      </c>
    </row>
    <row r="51" spans="2:8" ht="52.5" customHeight="1" x14ac:dyDescent="0.25">
      <c r="B51" s="105">
        <v>48</v>
      </c>
      <c r="C51" s="106" t="s">
        <v>242</v>
      </c>
      <c r="D51" s="106" t="s">
        <v>148</v>
      </c>
      <c r="E51" s="107">
        <v>43402</v>
      </c>
      <c r="F51" s="106" t="s">
        <v>243</v>
      </c>
      <c r="G51" s="106" t="s">
        <v>220</v>
      </c>
      <c r="H51" s="108">
        <v>30</v>
      </c>
    </row>
    <row r="52" spans="2:8" ht="52.5" customHeight="1" x14ac:dyDescent="0.25">
      <c r="B52" s="105">
        <v>49</v>
      </c>
      <c r="C52" s="106" t="s">
        <v>242</v>
      </c>
      <c r="D52" s="106" t="s">
        <v>148</v>
      </c>
      <c r="E52" s="107">
        <v>43403</v>
      </c>
      <c r="F52" s="106" t="s">
        <v>244</v>
      </c>
      <c r="G52" s="106" t="s">
        <v>220</v>
      </c>
      <c r="H52" s="108">
        <v>14</v>
      </c>
    </row>
    <row r="53" spans="2:8" ht="52.5" customHeight="1" x14ac:dyDescent="0.25">
      <c r="B53" s="105">
        <v>50</v>
      </c>
      <c r="C53" s="106" t="s">
        <v>242</v>
      </c>
      <c r="D53" s="106" t="s">
        <v>148</v>
      </c>
      <c r="E53" s="107">
        <v>43405</v>
      </c>
      <c r="F53" s="106" t="s">
        <v>165</v>
      </c>
      <c r="G53" s="106" t="s">
        <v>166</v>
      </c>
      <c r="H53" s="108">
        <v>35</v>
      </c>
    </row>
    <row r="54" spans="2:8" ht="52.5" customHeight="1" x14ac:dyDescent="0.25">
      <c r="B54" s="105">
        <v>51</v>
      </c>
      <c r="C54" s="106" t="s">
        <v>245</v>
      </c>
      <c r="D54" s="106" t="s">
        <v>148</v>
      </c>
      <c r="E54" s="107">
        <v>43421</v>
      </c>
      <c r="F54" s="106" t="s">
        <v>162</v>
      </c>
      <c r="G54" s="106" t="s">
        <v>124</v>
      </c>
      <c r="H54" s="108">
        <v>30</v>
      </c>
    </row>
    <row r="55" spans="2:8" ht="52.5" customHeight="1" x14ac:dyDescent="0.25">
      <c r="B55" s="105">
        <v>52</v>
      </c>
      <c r="C55" s="106" t="s">
        <v>242</v>
      </c>
      <c r="D55" s="106" t="s">
        <v>148</v>
      </c>
      <c r="E55" s="107">
        <v>43428</v>
      </c>
      <c r="F55" s="106" t="s">
        <v>127</v>
      </c>
      <c r="G55" s="106" t="s">
        <v>128</v>
      </c>
      <c r="H55" s="108">
        <v>11</v>
      </c>
    </row>
    <row r="56" spans="2:8" ht="52.5" customHeight="1" x14ac:dyDescent="0.25">
      <c r="B56" s="105">
        <v>53</v>
      </c>
      <c r="C56" s="106" t="s">
        <v>246</v>
      </c>
      <c r="D56" s="106" t="s">
        <v>148</v>
      </c>
      <c r="E56" s="107">
        <v>43444</v>
      </c>
      <c r="F56" s="106" t="s">
        <v>247</v>
      </c>
      <c r="G56" s="106" t="s">
        <v>134</v>
      </c>
      <c r="H56" s="108">
        <v>5</v>
      </c>
    </row>
    <row r="57" spans="2:8" ht="52.5" customHeight="1" x14ac:dyDescent="0.25">
      <c r="B57" s="105">
        <v>54</v>
      </c>
      <c r="C57" s="106" t="s">
        <v>242</v>
      </c>
      <c r="D57" s="106" t="s">
        <v>148</v>
      </c>
      <c r="E57" s="107">
        <v>43451</v>
      </c>
      <c r="F57" s="106" t="s">
        <v>215</v>
      </c>
      <c r="G57" s="106" t="s">
        <v>216</v>
      </c>
      <c r="H57" s="108">
        <v>22</v>
      </c>
    </row>
    <row r="58" spans="2:8" ht="52.5" customHeight="1" x14ac:dyDescent="0.25">
      <c r="B58" s="105">
        <v>55</v>
      </c>
      <c r="C58" s="106" t="s">
        <v>248</v>
      </c>
      <c r="D58" s="106" t="s">
        <v>121</v>
      </c>
      <c r="E58" s="107">
        <v>43398</v>
      </c>
      <c r="F58" s="106" t="s">
        <v>122</v>
      </c>
      <c r="G58" s="106" t="s">
        <v>123</v>
      </c>
      <c r="H58" s="108">
        <v>15</v>
      </c>
    </row>
    <row r="59" spans="2:8" ht="52.5" customHeight="1" x14ac:dyDescent="0.25">
      <c r="B59" s="105">
        <v>56</v>
      </c>
      <c r="C59" s="106" t="s">
        <v>249</v>
      </c>
      <c r="D59" s="106" t="s">
        <v>121</v>
      </c>
      <c r="E59" s="107">
        <v>43420</v>
      </c>
      <c r="F59" s="106" t="s">
        <v>250</v>
      </c>
      <c r="G59" s="106" t="s">
        <v>123</v>
      </c>
      <c r="H59" s="108">
        <v>114</v>
      </c>
    </row>
    <row r="60" spans="2:8" ht="52.5" customHeight="1" x14ac:dyDescent="0.25">
      <c r="B60" s="105">
        <v>57</v>
      </c>
      <c r="C60" s="106" t="s">
        <v>248</v>
      </c>
      <c r="D60" s="106" t="s">
        <v>121</v>
      </c>
      <c r="E60" s="107">
        <v>43426</v>
      </c>
      <c r="F60" s="106" t="s">
        <v>141</v>
      </c>
      <c r="G60" s="106" t="s">
        <v>142</v>
      </c>
      <c r="H60" s="108">
        <v>19</v>
      </c>
    </row>
    <row r="61" spans="2:8" ht="52.5" customHeight="1" x14ac:dyDescent="0.25">
      <c r="B61" s="105">
        <v>58</v>
      </c>
      <c r="C61" s="106" t="s">
        <v>143</v>
      </c>
      <c r="D61" s="106" t="s">
        <v>129</v>
      </c>
      <c r="E61" s="107">
        <v>43389</v>
      </c>
      <c r="F61" s="106" t="s">
        <v>130</v>
      </c>
      <c r="G61" s="106" t="s">
        <v>131</v>
      </c>
      <c r="H61" s="108">
        <v>130</v>
      </c>
    </row>
    <row r="62" spans="2:8" ht="52.5" customHeight="1" x14ac:dyDescent="0.25">
      <c r="B62" s="105">
        <v>59</v>
      </c>
      <c r="C62" s="106" t="s">
        <v>251</v>
      </c>
      <c r="D62" s="106" t="s">
        <v>200</v>
      </c>
      <c r="E62" s="107">
        <v>43411</v>
      </c>
      <c r="F62" s="106" t="s">
        <v>204</v>
      </c>
      <c r="G62" s="106" t="s">
        <v>205</v>
      </c>
      <c r="H62" s="108">
        <v>20</v>
      </c>
    </row>
    <row r="63" spans="2:8" ht="52.5" customHeight="1" x14ac:dyDescent="0.25">
      <c r="B63" s="105">
        <v>60</v>
      </c>
      <c r="C63" s="106" t="s">
        <v>251</v>
      </c>
      <c r="D63" s="106" t="s">
        <v>200</v>
      </c>
      <c r="E63" s="107">
        <v>43434</v>
      </c>
      <c r="F63" s="106" t="s">
        <v>140</v>
      </c>
      <c r="G63" s="106" t="s">
        <v>134</v>
      </c>
      <c r="H63" s="108">
        <v>22</v>
      </c>
    </row>
    <row r="64" spans="2:8" ht="52.5" customHeight="1" x14ac:dyDescent="0.25">
      <c r="B64" s="105">
        <v>61</v>
      </c>
      <c r="C64" s="106" t="s">
        <v>251</v>
      </c>
      <c r="D64" s="106" t="s">
        <v>200</v>
      </c>
      <c r="E64" s="107">
        <v>43447</v>
      </c>
      <c r="F64" s="106" t="s">
        <v>252</v>
      </c>
      <c r="G64" s="106" t="s">
        <v>253</v>
      </c>
      <c r="H64" s="108">
        <v>31</v>
      </c>
    </row>
    <row r="65" spans="2:8" ht="52.5" customHeight="1" x14ac:dyDescent="0.25">
      <c r="B65" s="105">
        <v>62</v>
      </c>
      <c r="C65" s="106" t="s">
        <v>254</v>
      </c>
      <c r="D65" s="106" t="s">
        <v>200</v>
      </c>
      <c r="E65" s="107">
        <v>43335</v>
      </c>
      <c r="F65" s="106" t="s">
        <v>255</v>
      </c>
      <c r="G65" s="106" t="s">
        <v>144</v>
      </c>
      <c r="H65" s="108">
        <v>11</v>
      </c>
    </row>
    <row r="66" spans="2:8" ht="52.5" customHeight="1" x14ac:dyDescent="0.25">
      <c r="B66" s="105">
        <v>63</v>
      </c>
      <c r="C66" s="106" t="s">
        <v>254</v>
      </c>
      <c r="D66" s="106" t="s">
        <v>200</v>
      </c>
      <c r="E66" s="107">
        <v>43340</v>
      </c>
      <c r="F66" s="106" t="s">
        <v>256</v>
      </c>
      <c r="G66" s="106" t="s">
        <v>144</v>
      </c>
      <c r="H66" s="108">
        <v>17</v>
      </c>
    </row>
    <row r="67" spans="2:8" ht="49.5" x14ac:dyDescent="0.25">
      <c r="B67" s="105">
        <v>64</v>
      </c>
      <c r="C67" s="106" t="s">
        <v>257</v>
      </c>
      <c r="D67" s="106" t="s">
        <v>193</v>
      </c>
      <c r="E67" s="107">
        <v>43447</v>
      </c>
      <c r="F67" s="106" t="s">
        <v>258</v>
      </c>
      <c r="G67" s="106" t="s">
        <v>259</v>
      </c>
      <c r="H67" s="108">
        <v>10</v>
      </c>
    </row>
    <row r="68" spans="2:8" ht="49.5" x14ac:dyDescent="0.25">
      <c r="B68" s="105">
        <v>65</v>
      </c>
      <c r="C68" s="106" t="s">
        <v>260</v>
      </c>
      <c r="D68" s="106" t="s">
        <v>193</v>
      </c>
      <c r="E68" s="107">
        <v>43423</v>
      </c>
      <c r="F68" s="106" t="s">
        <v>258</v>
      </c>
      <c r="G68" s="106" t="s">
        <v>259</v>
      </c>
      <c r="H68" s="108">
        <v>8</v>
      </c>
    </row>
    <row r="69" spans="2:8" ht="33" x14ac:dyDescent="0.25">
      <c r="B69" s="105">
        <v>66</v>
      </c>
      <c r="C69" s="106" t="s">
        <v>261</v>
      </c>
      <c r="D69" s="106" t="s">
        <v>184</v>
      </c>
      <c r="E69" s="107">
        <v>43399</v>
      </c>
      <c r="F69" s="106" t="s">
        <v>145</v>
      </c>
      <c r="G69" s="106" t="s">
        <v>146</v>
      </c>
      <c r="H69" s="108">
        <v>12</v>
      </c>
    </row>
    <row r="70" spans="2:8" ht="33" x14ac:dyDescent="0.25">
      <c r="B70" s="105">
        <v>67</v>
      </c>
      <c r="C70" s="106" t="s">
        <v>262</v>
      </c>
      <c r="D70" s="106" t="s">
        <v>184</v>
      </c>
      <c r="E70" s="107">
        <v>43405</v>
      </c>
      <c r="F70" s="106" t="s">
        <v>145</v>
      </c>
      <c r="G70" s="106" t="s">
        <v>146</v>
      </c>
      <c r="H70" s="108">
        <v>30</v>
      </c>
    </row>
  </sheetData>
  <dataValidations count="1">
    <dataValidation type="list" allowBlank="1" showInputMessage="1" showErrorMessage="1" sqref="C5 C12:C20 C23:C28 C30:C31 C35 C38:C40 C58:C61 C43 C47:C48 C67:C70">
      <formula1>Jornadas</formula1>
    </dataValidation>
  </dataValidations>
  <printOptions horizontalCentered="1"/>
  <pageMargins left="0.70866141732283472" right="0.70866141732283472" top="0.74803149606299213" bottom="0.74803149606299213" header="0.31496062992125984" footer="0.31496062992125984"/>
  <pageSetup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topLeftCell="B1" zoomScale="60" zoomScaleNormal="60" workbookViewId="0">
      <selection activeCell="D10" sqref="D10"/>
    </sheetView>
  </sheetViews>
  <sheetFormatPr baseColWidth="10" defaultRowHeight="60.75" customHeight="1" x14ac:dyDescent="0.3"/>
  <cols>
    <col min="1" max="1" width="0" style="114" hidden="1" customWidth="1"/>
    <col min="2" max="2" width="11.42578125" style="114"/>
    <col min="3" max="3" width="45.140625" style="114" customWidth="1"/>
    <col min="4" max="4" width="62.140625" style="115" customWidth="1"/>
    <col min="5" max="5" width="44.42578125" style="115" customWidth="1"/>
    <col min="6" max="6" width="62.140625" style="115" customWidth="1"/>
    <col min="7" max="7" width="39.7109375" style="114" customWidth="1"/>
    <col min="8" max="8" width="30.85546875" style="114" customWidth="1"/>
    <col min="9" max="16384" width="11.42578125" style="114"/>
  </cols>
  <sheetData>
    <row r="1" spans="1:8" ht="34.5" customHeight="1" x14ac:dyDescent="0.3"/>
    <row r="2" spans="1:8" ht="60.75" customHeight="1" x14ac:dyDescent="0.3">
      <c r="B2" s="116" t="s">
        <v>263</v>
      </c>
      <c r="C2" s="116" t="s">
        <v>264</v>
      </c>
      <c r="D2" s="116" t="s">
        <v>265</v>
      </c>
      <c r="E2" s="116" t="s">
        <v>266</v>
      </c>
      <c r="F2" s="116" t="s">
        <v>267</v>
      </c>
      <c r="G2" s="116" t="s">
        <v>268</v>
      </c>
      <c r="H2" s="116" t="s">
        <v>269</v>
      </c>
    </row>
    <row r="3" spans="1:8" ht="60.75" customHeight="1" x14ac:dyDescent="0.3">
      <c r="B3" s="117">
        <v>1</v>
      </c>
      <c r="C3" s="118" t="s">
        <v>276</v>
      </c>
      <c r="D3" s="119" t="s">
        <v>277</v>
      </c>
      <c r="E3" s="118" t="s">
        <v>148</v>
      </c>
      <c r="F3" s="120" t="s">
        <v>270</v>
      </c>
      <c r="G3" s="121" t="s">
        <v>329</v>
      </c>
      <c r="H3" s="122">
        <v>0</v>
      </c>
    </row>
    <row r="4" spans="1:8" s="123" customFormat="1" ht="81" customHeight="1" x14ac:dyDescent="0.3">
      <c r="A4" s="114"/>
      <c r="B4" s="117">
        <v>2</v>
      </c>
      <c r="C4" s="118" t="s">
        <v>278</v>
      </c>
      <c r="D4" s="119" t="s">
        <v>279</v>
      </c>
      <c r="E4" s="118" t="s">
        <v>148</v>
      </c>
      <c r="F4" s="120" t="s">
        <v>270</v>
      </c>
      <c r="G4" s="121" t="s">
        <v>330</v>
      </c>
      <c r="H4" s="122">
        <v>108280000</v>
      </c>
    </row>
    <row r="5" spans="1:8" s="123" customFormat="1" ht="81" customHeight="1" x14ac:dyDescent="0.3">
      <c r="A5" s="114"/>
      <c r="B5" s="117">
        <v>3</v>
      </c>
      <c r="C5" s="124" t="s">
        <v>280</v>
      </c>
      <c r="D5" s="119" t="s">
        <v>281</v>
      </c>
      <c r="E5" s="118" t="s">
        <v>148</v>
      </c>
      <c r="F5" s="120" t="s">
        <v>270</v>
      </c>
      <c r="G5" s="121" t="s">
        <v>331</v>
      </c>
      <c r="H5" s="122">
        <v>204888225</v>
      </c>
    </row>
    <row r="6" spans="1:8" s="123" customFormat="1" ht="60.75" customHeight="1" x14ac:dyDescent="0.3">
      <c r="A6" s="114"/>
      <c r="B6" s="117">
        <v>4</v>
      </c>
      <c r="C6" s="118" t="s">
        <v>282</v>
      </c>
      <c r="D6" s="119" t="s">
        <v>283</v>
      </c>
      <c r="E6" s="118" t="s">
        <v>148</v>
      </c>
      <c r="F6" s="120" t="s">
        <v>270</v>
      </c>
      <c r="G6" s="121" t="s">
        <v>332</v>
      </c>
      <c r="H6" s="122">
        <v>0</v>
      </c>
    </row>
    <row r="7" spans="1:8" s="123" customFormat="1" ht="60.75" customHeight="1" x14ac:dyDescent="0.3">
      <c r="A7" s="114"/>
      <c r="B7" s="117">
        <v>5</v>
      </c>
      <c r="C7" s="125" t="s">
        <v>284</v>
      </c>
      <c r="D7" s="119" t="s">
        <v>285</v>
      </c>
      <c r="E7" s="121" t="s">
        <v>135</v>
      </c>
      <c r="F7" s="120" t="s">
        <v>270</v>
      </c>
      <c r="G7" s="118" t="s">
        <v>333</v>
      </c>
      <c r="H7" s="122">
        <v>111420233</v>
      </c>
    </row>
    <row r="8" spans="1:8" s="123" customFormat="1" ht="60.75" customHeight="1" x14ac:dyDescent="0.3">
      <c r="A8" s="114"/>
      <c r="B8" s="117">
        <v>6</v>
      </c>
      <c r="C8" s="124" t="s">
        <v>286</v>
      </c>
      <c r="D8" s="119" t="s">
        <v>287</v>
      </c>
      <c r="E8" s="118" t="s">
        <v>148</v>
      </c>
      <c r="F8" s="120" t="s">
        <v>270</v>
      </c>
      <c r="G8" s="121" t="s">
        <v>271</v>
      </c>
      <c r="H8" s="122">
        <v>0</v>
      </c>
    </row>
    <row r="9" spans="1:8" s="123" customFormat="1" ht="60.75" customHeight="1" x14ac:dyDescent="0.3">
      <c r="A9" s="114"/>
      <c r="B9" s="117">
        <v>7</v>
      </c>
      <c r="C9" s="124" t="s">
        <v>288</v>
      </c>
      <c r="D9" s="119" t="s">
        <v>289</v>
      </c>
      <c r="E9" s="118" t="s">
        <v>148</v>
      </c>
      <c r="F9" s="120" t="s">
        <v>270</v>
      </c>
      <c r="G9" s="121" t="s">
        <v>334</v>
      </c>
      <c r="H9" s="122">
        <v>19450430</v>
      </c>
    </row>
    <row r="10" spans="1:8" s="123" customFormat="1" ht="60.75" customHeight="1" x14ac:dyDescent="0.3">
      <c r="A10" s="114"/>
      <c r="B10" s="117">
        <v>8</v>
      </c>
      <c r="C10" s="118" t="s">
        <v>290</v>
      </c>
      <c r="D10" s="119" t="s">
        <v>291</v>
      </c>
      <c r="E10" s="121" t="s">
        <v>135</v>
      </c>
      <c r="F10" s="120" t="s">
        <v>270</v>
      </c>
      <c r="G10" s="118" t="s">
        <v>335</v>
      </c>
      <c r="H10" s="122">
        <v>0</v>
      </c>
    </row>
    <row r="11" spans="1:8" s="123" customFormat="1" ht="60.75" customHeight="1" x14ac:dyDescent="0.3">
      <c r="A11" s="114"/>
      <c r="B11" s="117">
        <v>9</v>
      </c>
      <c r="C11" s="118" t="s">
        <v>292</v>
      </c>
      <c r="D11" s="119" t="s">
        <v>293</v>
      </c>
      <c r="E11" s="118" t="s">
        <v>148</v>
      </c>
      <c r="F11" s="120" t="s">
        <v>270</v>
      </c>
      <c r="G11" s="121" t="s">
        <v>334</v>
      </c>
      <c r="H11" s="122">
        <v>101840000</v>
      </c>
    </row>
    <row r="12" spans="1:8" ht="60.75" customHeight="1" x14ac:dyDescent="0.3">
      <c r="B12" s="117">
        <v>10</v>
      </c>
      <c r="C12" s="118" t="s">
        <v>294</v>
      </c>
      <c r="D12" s="119" t="s">
        <v>295</v>
      </c>
      <c r="E12" s="121" t="s">
        <v>135</v>
      </c>
      <c r="F12" s="120" t="s">
        <v>270</v>
      </c>
      <c r="G12" s="118" t="s">
        <v>336</v>
      </c>
      <c r="H12" s="122">
        <v>0</v>
      </c>
    </row>
    <row r="13" spans="1:8" ht="60.75" customHeight="1" x14ac:dyDescent="0.3">
      <c r="B13" s="117">
        <v>11</v>
      </c>
      <c r="C13" s="118" t="s">
        <v>296</v>
      </c>
      <c r="D13" s="119" t="s">
        <v>297</v>
      </c>
      <c r="E13" s="118" t="s">
        <v>133</v>
      </c>
      <c r="F13" s="120" t="s">
        <v>270</v>
      </c>
      <c r="G13" s="121" t="s">
        <v>272</v>
      </c>
      <c r="H13" s="122">
        <v>121775529</v>
      </c>
    </row>
    <row r="14" spans="1:8" ht="60.75" customHeight="1" x14ac:dyDescent="0.3">
      <c r="B14" s="117">
        <v>12</v>
      </c>
      <c r="C14" s="118" t="s">
        <v>298</v>
      </c>
      <c r="D14" s="119" t="s">
        <v>299</v>
      </c>
      <c r="E14" s="118" t="s">
        <v>148</v>
      </c>
      <c r="F14" s="120" t="s">
        <v>270</v>
      </c>
      <c r="G14" s="121" t="s">
        <v>329</v>
      </c>
      <c r="H14" s="122">
        <v>0</v>
      </c>
    </row>
    <row r="15" spans="1:8" ht="60.75" customHeight="1" x14ac:dyDescent="0.3">
      <c r="B15" s="117">
        <v>13</v>
      </c>
      <c r="C15" s="118" t="s">
        <v>300</v>
      </c>
      <c r="D15" s="119" t="s">
        <v>301</v>
      </c>
      <c r="E15" s="118" t="s">
        <v>133</v>
      </c>
      <c r="F15" s="120" t="s">
        <v>270</v>
      </c>
      <c r="G15" s="121" t="s">
        <v>337</v>
      </c>
      <c r="H15" s="122">
        <v>0</v>
      </c>
    </row>
    <row r="16" spans="1:8" ht="60.75" customHeight="1" x14ac:dyDescent="0.3">
      <c r="B16" s="117">
        <v>14</v>
      </c>
      <c r="C16" s="118" t="s">
        <v>302</v>
      </c>
      <c r="D16" s="119" t="s">
        <v>303</v>
      </c>
      <c r="E16" s="118" t="s">
        <v>133</v>
      </c>
      <c r="F16" s="120" t="s">
        <v>270</v>
      </c>
      <c r="G16" s="121" t="s">
        <v>338</v>
      </c>
      <c r="H16" s="122">
        <v>0</v>
      </c>
    </row>
    <row r="17" spans="1:8" ht="60.75" customHeight="1" x14ac:dyDescent="0.3">
      <c r="B17" s="117">
        <v>15</v>
      </c>
      <c r="C17" s="126" t="s">
        <v>304</v>
      </c>
      <c r="D17" s="119" t="s">
        <v>305</v>
      </c>
      <c r="E17" s="118" t="s">
        <v>275</v>
      </c>
      <c r="F17" s="120" t="s">
        <v>270</v>
      </c>
      <c r="G17" s="121" t="s">
        <v>339</v>
      </c>
      <c r="H17" s="122">
        <v>0</v>
      </c>
    </row>
    <row r="18" spans="1:8" ht="60.75" customHeight="1" x14ac:dyDescent="0.3">
      <c r="B18" s="117">
        <v>16</v>
      </c>
      <c r="C18" s="126" t="s">
        <v>306</v>
      </c>
      <c r="D18" s="119" t="s">
        <v>307</v>
      </c>
      <c r="E18" s="118" t="s">
        <v>135</v>
      </c>
      <c r="F18" s="120" t="s">
        <v>270</v>
      </c>
      <c r="G18" s="121" t="s">
        <v>340</v>
      </c>
      <c r="H18" s="122">
        <v>0</v>
      </c>
    </row>
    <row r="19" spans="1:8" ht="60.75" customHeight="1" x14ac:dyDescent="0.3">
      <c r="B19" s="117">
        <v>17</v>
      </c>
      <c r="C19" s="126" t="s">
        <v>308</v>
      </c>
      <c r="D19" s="119" t="s">
        <v>309</v>
      </c>
      <c r="E19" s="118" t="s">
        <v>135</v>
      </c>
      <c r="F19" s="120" t="s">
        <v>270</v>
      </c>
      <c r="G19" s="121" t="s">
        <v>274</v>
      </c>
      <c r="H19" s="122">
        <v>0</v>
      </c>
    </row>
    <row r="20" spans="1:8" ht="60.75" customHeight="1" x14ac:dyDescent="0.3">
      <c r="B20" s="117">
        <v>18</v>
      </c>
      <c r="C20" s="126" t="s">
        <v>310</v>
      </c>
      <c r="D20" s="119" t="s">
        <v>311</v>
      </c>
      <c r="E20" s="118" t="s">
        <v>135</v>
      </c>
      <c r="F20" s="120" t="s">
        <v>270</v>
      </c>
      <c r="G20" s="121" t="s">
        <v>341</v>
      </c>
      <c r="H20" s="122">
        <v>0</v>
      </c>
    </row>
    <row r="21" spans="1:8" ht="85.5" customHeight="1" x14ac:dyDescent="0.3">
      <c r="B21" s="117">
        <v>19</v>
      </c>
      <c r="C21" s="126" t="s">
        <v>312</v>
      </c>
      <c r="D21" s="119" t="s">
        <v>313</v>
      </c>
      <c r="E21" s="118" t="s">
        <v>135</v>
      </c>
      <c r="F21" s="120" t="s">
        <v>270</v>
      </c>
      <c r="G21" s="121" t="s">
        <v>342</v>
      </c>
      <c r="H21" s="122">
        <v>0</v>
      </c>
    </row>
    <row r="22" spans="1:8" ht="60.75" customHeight="1" x14ac:dyDescent="0.3">
      <c r="B22" s="117">
        <v>20</v>
      </c>
      <c r="C22" s="126" t="s">
        <v>314</v>
      </c>
      <c r="D22" s="119" t="s">
        <v>315</v>
      </c>
      <c r="E22" s="118" t="s">
        <v>135</v>
      </c>
      <c r="F22" s="120" t="s">
        <v>270</v>
      </c>
      <c r="G22" s="121" t="s">
        <v>343</v>
      </c>
      <c r="H22" s="122">
        <v>0</v>
      </c>
    </row>
    <row r="23" spans="1:8" s="123" customFormat="1" ht="60.75" customHeight="1" x14ac:dyDescent="0.3">
      <c r="A23" s="114"/>
      <c r="B23" s="117">
        <v>21</v>
      </c>
      <c r="C23" s="126" t="s">
        <v>316</v>
      </c>
      <c r="D23" s="119" t="s">
        <v>317</v>
      </c>
      <c r="E23" s="118" t="s">
        <v>148</v>
      </c>
      <c r="F23" s="120" t="s">
        <v>270</v>
      </c>
      <c r="G23" s="121" t="s">
        <v>344</v>
      </c>
      <c r="H23" s="122">
        <v>0</v>
      </c>
    </row>
    <row r="24" spans="1:8" s="127" customFormat="1" ht="60.75" customHeight="1" x14ac:dyDescent="0.3">
      <c r="A24" s="114"/>
      <c r="B24" s="117">
        <v>22</v>
      </c>
      <c r="C24" s="118"/>
      <c r="D24" s="118" t="s">
        <v>318</v>
      </c>
      <c r="E24" s="118" t="s">
        <v>275</v>
      </c>
      <c r="F24" s="120" t="s">
        <v>270</v>
      </c>
      <c r="G24" s="121" t="s">
        <v>345</v>
      </c>
      <c r="H24" s="122">
        <v>0</v>
      </c>
    </row>
    <row r="25" spans="1:8" ht="60.75" customHeight="1" x14ac:dyDescent="0.3">
      <c r="B25" s="117">
        <v>23</v>
      </c>
      <c r="C25" s="121" t="s">
        <v>319</v>
      </c>
      <c r="D25" s="121" t="s">
        <v>320</v>
      </c>
      <c r="E25" s="121" t="s">
        <v>135</v>
      </c>
      <c r="F25" s="120" t="s">
        <v>270</v>
      </c>
      <c r="G25" s="118" t="s">
        <v>273</v>
      </c>
      <c r="H25" s="122">
        <v>17292300</v>
      </c>
    </row>
    <row r="26" spans="1:8" ht="40.5" customHeight="1" x14ac:dyDescent="0.3">
      <c r="B26" s="117">
        <v>24</v>
      </c>
      <c r="C26" s="118" t="s">
        <v>321</v>
      </c>
      <c r="D26" s="124" t="s">
        <v>322</v>
      </c>
      <c r="E26" s="118" t="s">
        <v>147</v>
      </c>
      <c r="F26" s="120" t="s">
        <v>270</v>
      </c>
      <c r="G26" s="121" t="s">
        <v>346</v>
      </c>
      <c r="H26" s="122">
        <v>0</v>
      </c>
    </row>
    <row r="27" spans="1:8" ht="40.5" customHeight="1" x14ac:dyDescent="0.3">
      <c r="B27" s="117">
        <v>25</v>
      </c>
      <c r="C27" s="118"/>
      <c r="D27" s="118" t="s">
        <v>323</v>
      </c>
      <c r="E27" s="118" t="s">
        <v>147</v>
      </c>
      <c r="F27" s="120" t="s">
        <v>270</v>
      </c>
      <c r="G27" s="121" t="s">
        <v>347</v>
      </c>
      <c r="H27" s="122">
        <v>0</v>
      </c>
    </row>
    <row r="28" spans="1:8" ht="60.75" customHeight="1" x14ac:dyDescent="0.3">
      <c r="B28" s="117">
        <v>26</v>
      </c>
      <c r="C28" s="121" t="s">
        <v>324</v>
      </c>
      <c r="D28" s="118" t="s">
        <v>325</v>
      </c>
      <c r="E28" s="118" t="s">
        <v>148</v>
      </c>
      <c r="F28" s="120" t="s">
        <v>270</v>
      </c>
      <c r="G28" s="121" t="s">
        <v>334</v>
      </c>
      <c r="H28" s="122">
        <v>21065580</v>
      </c>
    </row>
    <row r="29" spans="1:8" ht="60.75" customHeight="1" x14ac:dyDescent="0.3">
      <c r="B29" s="117">
        <v>27</v>
      </c>
      <c r="C29" s="118" t="s">
        <v>326</v>
      </c>
      <c r="D29" s="118" t="s">
        <v>327</v>
      </c>
      <c r="E29" s="118" t="s">
        <v>148</v>
      </c>
      <c r="F29" s="120" t="s">
        <v>270</v>
      </c>
      <c r="G29" s="121" t="s">
        <v>348</v>
      </c>
      <c r="H29" s="122">
        <v>0</v>
      </c>
    </row>
    <row r="30" spans="1:8" ht="60.75" customHeight="1" x14ac:dyDescent="0.3">
      <c r="B30" s="117">
        <v>28</v>
      </c>
      <c r="C30" s="126"/>
      <c r="D30" s="118" t="s">
        <v>328</v>
      </c>
      <c r="E30" s="118" t="s">
        <v>133</v>
      </c>
      <c r="F30" s="120" t="s">
        <v>270</v>
      </c>
      <c r="G30" s="121" t="s">
        <v>338</v>
      </c>
      <c r="H30" s="122">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7"/>
  <sheetViews>
    <sheetView topLeftCell="L2" workbookViewId="0">
      <selection activeCell="N9" sqref="N9"/>
    </sheetView>
  </sheetViews>
  <sheetFormatPr baseColWidth="10" defaultRowHeight="16.5" x14ac:dyDescent="0.3"/>
  <cols>
    <col min="1" max="1" width="2.85546875" style="128" customWidth="1"/>
    <col min="2" max="2" width="40.7109375" style="128" customWidth="1"/>
    <col min="3" max="3" width="48.5703125" style="128" customWidth="1"/>
    <col min="4" max="7" width="4.85546875" style="128" customWidth="1"/>
    <col min="8" max="11" width="6.7109375" style="128" customWidth="1"/>
    <col min="12" max="12" width="38.42578125" style="128" customWidth="1"/>
    <col min="13" max="13" width="26.7109375" style="128" customWidth="1"/>
    <col min="14" max="14" width="39.7109375" style="128" customWidth="1"/>
    <col min="15" max="15" width="25.7109375" style="128" customWidth="1"/>
    <col min="16" max="16" width="52.140625" style="128" customWidth="1"/>
    <col min="17" max="16384" width="11.42578125" style="128"/>
  </cols>
  <sheetData>
    <row r="2" spans="2:16" ht="66" x14ac:dyDescent="0.3">
      <c r="B2" s="240"/>
      <c r="C2" s="242" t="s">
        <v>355</v>
      </c>
      <c r="D2" s="242"/>
      <c r="E2" s="242"/>
      <c r="F2" s="242"/>
      <c r="G2" s="242"/>
      <c r="H2" s="242"/>
      <c r="I2" s="242"/>
      <c r="J2" s="242"/>
      <c r="K2" s="242"/>
      <c r="L2" s="242"/>
      <c r="M2" s="242"/>
      <c r="N2" s="242"/>
      <c r="O2" s="242"/>
      <c r="P2" s="129" t="s">
        <v>356</v>
      </c>
    </row>
    <row r="3" spans="2:16" x14ac:dyDescent="0.3">
      <c r="B3" s="241"/>
      <c r="C3" s="243"/>
      <c r="D3" s="243"/>
      <c r="E3" s="243"/>
      <c r="F3" s="243"/>
      <c r="G3" s="243"/>
      <c r="H3" s="243"/>
      <c r="I3" s="243"/>
      <c r="J3" s="243"/>
      <c r="K3" s="243"/>
      <c r="L3" s="243"/>
      <c r="M3" s="243"/>
      <c r="N3" s="243"/>
      <c r="O3" s="243"/>
      <c r="P3" s="130" t="s">
        <v>86</v>
      </c>
    </row>
    <row r="4" spans="2:16" x14ac:dyDescent="0.3">
      <c r="B4" s="241"/>
      <c r="C4" s="243"/>
      <c r="D4" s="243"/>
      <c r="E4" s="243"/>
      <c r="F4" s="243"/>
      <c r="G4" s="243"/>
      <c r="H4" s="243"/>
      <c r="I4" s="243"/>
      <c r="J4" s="243"/>
      <c r="K4" s="243"/>
      <c r="L4" s="243"/>
      <c r="M4" s="243"/>
      <c r="N4" s="243"/>
      <c r="O4" s="243"/>
      <c r="P4" s="131" t="s">
        <v>87</v>
      </c>
    </row>
    <row r="5" spans="2:16" x14ac:dyDescent="0.3">
      <c r="B5" s="228" t="s">
        <v>71</v>
      </c>
      <c r="C5" s="244" t="s">
        <v>72</v>
      </c>
      <c r="D5" s="228" t="s">
        <v>357</v>
      </c>
      <c r="E5" s="228"/>
      <c r="F5" s="228"/>
      <c r="G5" s="228"/>
      <c r="H5" s="228" t="s">
        <v>358</v>
      </c>
      <c r="I5" s="228"/>
      <c r="J5" s="228"/>
      <c r="K5" s="228"/>
      <c r="L5" s="245" t="s">
        <v>359</v>
      </c>
      <c r="M5" s="246"/>
      <c r="N5" s="247"/>
      <c r="O5" s="228" t="s">
        <v>360</v>
      </c>
      <c r="P5" s="228" t="s">
        <v>361</v>
      </c>
    </row>
    <row r="6" spans="2:16" x14ac:dyDescent="0.3">
      <c r="B6" s="228"/>
      <c r="C6" s="244"/>
      <c r="D6" s="132" t="s">
        <v>362</v>
      </c>
      <c r="E6" s="132" t="s">
        <v>363</v>
      </c>
      <c r="F6" s="132" t="s">
        <v>364</v>
      </c>
      <c r="G6" s="132" t="s">
        <v>365</v>
      </c>
      <c r="H6" s="132" t="s">
        <v>362</v>
      </c>
      <c r="I6" s="132" t="s">
        <v>363</v>
      </c>
      <c r="J6" s="132" t="s">
        <v>364</v>
      </c>
      <c r="K6" s="132" t="s">
        <v>365</v>
      </c>
      <c r="L6" s="133" t="s">
        <v>366</v>
      </c>
      <c r="M6" s="134" t="s">
        <v>367</v>
      </c>
      <c r="N6" s="135" t="s">
        <v>16</v>
      </c>
      <c r="O6" s="228"/>
      <c r="P6" s="228"/>
    </row>
    <row r="7" spans="2:16" s="141" customFormat="1" ht="82.5" x14ac:dyDescent="0.3">
      <c r="B7" s="229" t="s">
        <v>368</v>
      </c>
      <c r="C7" s="232" t="s">
        <v>90</v>
      </c>
      <c r="D7" s="136">
        <v>3</v>
      </c>
      <c r="E7" s="136">
        <v>3</v>
      </c>
      <c r="F7" s="136">
        <v>3</v>
      </c>
      <c r="G7" s="136">
        <v>3</v>
      </c>
      <c r="H7" s="137"/>
      <c r="I7" s="137"/>
      <c r="J7" s="137"/>
      <c r="K7" s="137"/>
      <c r="L7" s="138" t="s">
        <v>369</v>
      </c>
      <c r="M7" s="138" t="s">
        <v>370</v>
      </c>
      <c r="N7" s="139" t="s">
        <v>371</v>
      </c>
      <c r="O7" s="140" t="s">
        <v>372</v>
      </c>
      <c r="P7" s="235" t="s">
        <v>373</v>
      </c>
    </row>
    <row r="8" spans="2:16" s="141" customFormat="1" ht="82.5" x14ac:dyDescent="0.3">
      <c r="B8" s="230"/>
      <c r="C8" s="233"/>
      <c r="D8" s="136">
        <v>3</v>
      </c>
      <c r="E8" s="136">
        <v>3</v>
      </c>
      <c r="F8" s="136">
        <v>3</v>
      </c>
      <c r="G8" s="136">
        <v>3</v>
      </c>
      <c r="H8" s="142"/>
      <c r="I8" s="142"/>
      <c r="J8" s="142"/>
      <c r="K8" s="142"/>
      <c r="L8" s="138" t="s">
        <v>369</v>
      </c>
      <c r="M8" s="138" t="s">
        <v>370</v>
      </c>
      <c r="N8" s="139" t="s">
        <v>371</v>
      </c>
      <c r="O8" s="140" t="s">
        <v>374</v>
      </c>
      <c r="P8" s="236"/>
    </row>
    <row r="9" spans="2:16" s="141" customFormat="1" ht="82.5" x14ac:dyDescent="0.3">
      <c r="B9" s="230"/>
      <c r="C9" s="233"/>
      <c r="D9" s="136">
        <v>3</v>
      </c>
      <c r="E9" s="136">
        <v>3</v>
      </c>
      <c r="F9" s="136">
        <v>3</v>
      </c>
      <c r="G9" s="136">
        <v>3</v>
      </c>
      <c r="H9" s="142"/>
      <c r="I9" s="142"/>
      <c r="J9" s="142"/>
      <c r="K9" s="142"/>
      <c r="L9" s="138" t="s">
        <v>369</v>
      </c>
      <c r="M9" s="138" t="s">
        <v>370</v>
      </c>
      <c r="N9" s="139" t="s">
        <v>371</v>
      </c>
      <c r="O9" s="140" t="s">
        <v>375</v>
      </c>
      <c r="P9" s="236"/>
    </row>
    <row r="10" spans="2:16" s="141" customFormat="1" ht="82.5" x14ac:dyDescent="0.3">
      <c r="B10" s="230"/>
      <c r="C10" s="233"/>
      <c r="D10" s="136">
        <v>3</v>
      </c>
      <c r="E10" s="136">
        <v>3</v>
      </c>
      <c r="F10" s="136">
        <v>3</v>
      </c>
      <c r="G10" s="136">
        <v>3</v>
      </c>
      <c r="H10" s="142"/>
      <c r="I10" s="142"/>
      <c r="J10" s="142"/>
      <c r="K10" s="142"/>
      <c r="L10" s="138" t="s">
        <v>369</v>
      </c>
      <c r="M10" s="138" t="s">
        <v>370</v>
      </c>
      <c r="N10" s="139" t="s">
        <v>371</v>
      </c>
      <c r="O10" s="140" t="s">
        <v>376</v>
      </c>
      <c r="P10" s="236"/>
    </row>
    <row r="11" spans="2:16" s="141" customFormat="1" ht="82.5" x14ac:dyDescent="0.3">
      <c r="B11" s="230"/>
      <c r="C11" s="233"/>
      <c r="D11" s="143">
        <v>2</v>
      </c>
      <c r="E11" s="143">
        <v>2</v>
      </c>
      <c r="F11" s="143">
        <v>2</v>
      </c>
      <c r="G11" s="143">
        <v>2</v>
      </c>
      <c r="H11" s="142"/>
      <c r="I11" s="142"/>
      <c r="J11" s="142"/>
      <c r="K11" s="142"/>
      <c r="L11" s="138" t="s">
        <v>369</v>
      </c>
      <c r="M11" s="138" t="s">
        <v>370</v>
      </c>
      <c r="N11" s="139" t="s">
        <v>377</v>
      </c>
      <c r="O11" s="140" t="s">
        <v>378</v>
      </c>
      <c r="P11" s="236"/>
    </row>
    <row r="12" spans="2:16" s="141" customFormat="1" ht="82.5" x14ac:dyDescent="0.3">
      <c r="B12" s="230"/>
      <c r="C12" s="233"/>
      <c r="D12" s="143">
        <v>2</v>
      </c>
      <c r="E12" s="143">
        <v>2</v>
      </c>
      <c r="F12" s="143">
        <v>2</v>
      </c>
      <c r="G12" s="143">
        <v>2</v>
      </c>
      <c r="H12" s="142"/>
      <c r="I12" s="142"/>
      <c r="J12" s="142"/>
      <c r="K12" s="142"/>
      <c r="L12" s="138" t="s">
        <v>369</v>
      </c>
      <c r="M12" s="138" t="s">
        <v>370</v>
      </c>
      <c r="N12" s="139" t="s">
        <v>377</v>
      </c>
      <c r="O12" s="140" t="s">
        <v>379</v>
      </c>
      <c r="P12" s="236"/>
    </row>
    <row r="13" spans="2:16" s="141" customFormat="1" ht="82.5" x14ac:dyDescent="0.3">
      <c r="B13" s="230"/>
      <c r="C13" s="233"/>
      <c r="D13" s="143">
        <v>1</v>
      </c>
      <c r="E13" s="143">
        <v>1</v>
      </c>
      <c r="F13" s="143">
        <v>1</v>
      </c>
      <c r="G13" s="143">
        <v>1</v>
      </c>
      <c r="H13" s="142"/>
      <c r="I13" s="142"/>
      <c r="J13" s="142"/>
      <c r="K13" s="142"/>
      <c r="L13" s="138" t="s">
        <v>369</v>
      </c>
      <c r="M13" s="138" t="s">
        <v>370</v>
      </c>
      <c r="N13" s="139" t="s">
        <v>380</v>
      </c>
      <c r="O13" s="140" t="s">
        <v>381</v>
      </c>
      <c r="P13" s="236"/>
    </row>
    <row r="14" spans="2:16" s="141" customFormat="1" ht="82.5" x14ac:dyDescent="0.3">
      <c r="B14" s="230"/>
      <c r="C14" s="234"/>
      <c r="D14" s="143">
        <v>1</v>
      </c>
      <c r="E14" s="143">
        <v>1</v>
      </c>
      <c r="F14" s="143">
        <v>1</v>
      </c>
      <c r="G14" s="143">
        <v>1</v>
      </c>
      <c r="H14" s="142"/>
      <c r="I14" s="142"/>
      <c r="J14" s="142"/>
      <c r="K14" s="142"/>
      <c r="L14" s="138" t="s">
        <v>369</v>
      </c>
      <c r="M14" s="138" t="s">
        <v>370</v>
      </c>
      <c r="N14" s="139" t="s">
        <v>380</v>
      </c>
      <c r="O14" s="140" t="s">
        <v>382</v>
      </c>
      <c r="P14" s="237"/>
    </row>
    <row r="15" spans="2:16" s="141" customFormat="1" ht="166.5" x14ac:dyDescent="0.3">
      <c r="B15" s="230"/>
      <c r="C15" s="238" t="s">
        <v>91</v>
      </c>
      <c r="D15" s="143">
        <v>3</v>
      </c>
      <c r="E15" s="143">
        <v>3</v>
      </c>
      <c r="F15" s="143">
        <v>3</v>
      </c>
      <c r="G15" s="142"/>
      <c r="H15" s="142"/>
      <c r="I15" s="142"/>
      <c r="J15" s="142"/>
      <c r="K15" s="142"/>
      <c r="L15" s="138" t="s">
        <v>112</v>
      </c>
      <c r="M15" s="138" t="s">
        <v>383</v>
      </c>
      <c r="N15" s="153" t="s">
        <v>384</v>
      </c>
      <c r="O15" s="140" t="s">
        <v>372</v>
      </c>
      <c r="P15" s="239" t="s">
        <v>385</v>
      </c>
    </row>
    <row r="16" spans="2:16" s="141" customFormat="1" ht="166.5" x14ac:dyDescent="0.3">
      <c r="B16" s="230"/>
      <c r="C16" s="233"/>
      <c r="D16" s="143">
        <v>3</v>
      </c>
      <c r="E16" s="143">
        <v>3</v>
      </c>
      <c r="F16" s="143">
        <v>3</v>
      </c>
      <c r="G16" s="142"/>
      <c r="H16" s="142"/>
      <c r="I16" s="142"/>
      <c r="J16" s="142"/>
      <c r="K16" s="142"/>
      <c r="L16" s="138" t="s">
        <v>112</v>
      </c>
      <c r="M16" s="138" t="s">
        <v>383</v>
      </c>
      <c r="N16" s="153" t="s">
        <v>384</v>
      </c>
      <c r="O16" s="140" t="s">
        <v>374</v>
      </c>
      <c r="P16" s="236"/>
    </row>
    <row r="17" spans="2:16" s="141" customFormat="1" ht="166.5" x14ac:dyDescent="0.3">
      <c r="B17" s="230"/>
      <c r="C17" s="233"/>
      <c r="D17" s="143">
        <v>3</v>
      </c>
      <c r="E17" s="143">
        <v>3</v>
      </c>
      <c r="F17" s="143">
        <v>3</v>
      </c>
      <c r="G17" s="142"/>
      <c r="H17" s="142"/>
      <c r="I17" s="142"/>
      <c r="J17" s="142"/>
      <c r="K17" s="142"/>
      <c r="L17" s="138" t="s">
        <v>112</v>
      </c>
      <c r="M17" s="138" t="s">
        <v>383</v>
      </c>
      <c r="N17" s="153" t="s">
        <v>384</v>
      </c>
      <c r="O17" s="140" t="s">
        <v>375</v>
      </c>
      <c r="P17" s="236"/>
    </row>
    <row r="18" spans="2:16" s="141" customFormat="1" ht="166.5" x14ac:dyDescent="0.3">
      <c r="B18" s="230"/>
      <c r="C18" s="233"/>
      <c r="D18" s="143">
        <v>3</v>
      </c>
      <c r="E18" s="143">
        <v>3</v>
      </c>
      <c r="F18" s="143">
        <v>3</v>
      </c>
      <c r="G18" s="142"/>
      <c r="H18" s="142"/>
      <c r="I18" s="142"/>
      <c r="J18" s="142"/>
      <c r="K18" s="142"/>
      <c r="L18" s="138" t="s">
        <v>112</v>
      </c>
      <c r="M18" s="138" t="s">
        <v>383</v>
      </c>
      <c r="N18" s="153" t="s">
        <v>384</v>
      </c>
      <c r="O18" s="140" t="s">
        <v>376</v>
      </c>
      <c r="P18" s="236"/>
    </row>
    <row r="19" spans="2:16" s="141" customFormat="1" ht="166.5" x14ac:dyDescent="0.3">
      <c r="B19" s="230"/>
      <c r="C19" s="233"/>
      <c r="D19" s="143">
        <v>2</v>
      </c>
      <c r="E19" s="143">
        <v>2</v>
      </c>
      <c r="F19" s="143">
        <v>2</v>
      </c>
      <c r="G19" s="142"/>
      <c r="H19" s="142"/>
      <c r="I19" s="142"/>
      <c r="J19" s="142"/>
      <c r="K19" s="142"/>
      <c r="L19" s="138" t="s">
        <v>112</v>
      </c>
      <c r="M19" s="138" t="s">
        <v>383</v>
      </c>
      <c r="N19" s="153" t="s">
        <v>386</v>
      </c>
      <c r="O19" s="140" t="s">
        <v>378</v>
      </c>
      <c r="P19" s="236"/>
    </row>
    <row r="20" spans="2:16" s="141" customFormat="1" ht="166.5" x14ac:dyDescent="0.3">
      <c r="B20" s="230"/>
      <c r="C20" s="233"/>
      <c r="D20" s="143">
        <v>2</v>
      </c>
      <c r="E20" s="143">
        <v>2</v>
      </c>
      <c r="F20" s="143">
        <v>2</v>
      </c>
      <c r="G20" s="142"/>
      <c r="H20" s="142"/>
      <c r="I20" s="142"/>
      <c r="J20" s="142"/>
      <c r="K20" s="142"/>
      <c r="L20" s="138" t="s">
        <v>112</v>
      </c>
      <c r="M20" s="138" t="s">
        <v>383</v>
      </c>
      <c r="N20" s="153" t="s">
        <v>386</v>
      </c>
      <c r="O20" s="140" t="s">
        <v>379</v>
      </c>
      <c r="P20" s="236"/>
    </row>
    <row r="21" spans="2:16" s="141" customFormat="1" ht="166.5" x14ac:dyDescent="0.3">
      <c r="B21" s="230"/>
      <c r="C21" s="233"/>
      <c r="D21" s="143">
        <v>2</v>
      </c>
      <c r="E21" s="143">
        <v>2</v>
      </c>
      <c r="F21" s="143">
        <v>2</v>
      </c>
      <c r="G21" s="142"/>
      <c r="H21" s="142"/>
      <c r="I21" s="142"/>
      <c r="J21" s="142"/>
      <c r="K21" s="142"/>
      <c r="L21" s="138" t="s">
        <v>112</v>
      </c>
      <c r="M21" s="138" t="s">
        <v>383</v>
      </c>
      <c r="N21" s="153" t="s">
        <v>386</v>
      </c>
      <c r="O21" s="140" t="s">
        <v>381</v>
      </c>
      <c r="P21" s="236"/>
    </row>
    <row r="22" spans="2:16" s="141" customFormat="1" ht="166.5" x14ac:dyDescent="0.3">
      <c r="B22" s="230"/>
      <c r="C22" s="234"/>
      <c r="D22" s="143">
        <v>2</v>
      </c>
      <c r="E22" s="143">
        <v>2</v>
      </c>
      <c r="F22" s="143">
        <v>2</v>
      </c>
      <c r="G22" s="142"/>
      <c r="H22" s="142"/>
      <c r="I22" s="142"/>
      <c r="J22" s="142"/>
      <c r="K22" s="142"/>
      <c r="L22" s="138" t="s">
        <v>112</v>
      </c>
      <c r="M22" s="138" t="s">
        <v>383</v>
      </c>
      <c r="N22" s="153" t="s">
        <v>386</v>
      </c>
      <c r="O22" s="140" t="s">
        <v>382</v>
      </c>
      <c r="P22" s="237"/>
    </row>
    <row r="23" spans="2:16" s="141" customFormat="1" ht="99" x14ac:dyDescent="0.3">
      <c r="B23" s="231"/>
      <c r="C23" s="144" t="s">
        <v>92</v>
      </c>
      <c r="D23" s="137"/>
      <c r="E23" s="137">
        <v>1</v>
      </c>
      <c r="F23" s="137"/>
      <c r="G23" s="137">
        <v>1</v>
      </c>
      <c r="H23" s="137"/>
      <c r="I23" s="137"/>
      <c r="J23" s="137"/>
      <c r="K23" s="137"/>
      <c r="L23" s="138" t="s">
        <v>387</v>
      </c>
      <c r="M23" s="138" t="s">
        <v>388</v>
      </c>
      <c r="N23" s="139" t="s">
        <v>389</v>
      </c>
      <c r="O23" s="140" t="s">
        <v>353</v>
      </c>
      <c r="P23" s="145" t="s">
        <v>390</v>
      </c>
    </row>
    <row r="24" spans="2:16" ht="82.5" x14ac:dyDescent="0.3">
      <c r="B24" s="145" t="s">
        <v>391</v>
      </c>
      <c r="C24" s="144" t="s">
        <v>93</v>
      </c>
      <c r="D24" s="137">
        <v>1</v>
      </c>
      <c r="E24" s="137">
        <v>1</v>
      </c>
      <c r="F24" s="137">
        <v>1</v>
      </c>
      <c r="G24" s="137">
        <v>1</v>
      </c>
      <c r="H24" s="137"/>
      <c r="I24" s="137"/>
      <c r="J24" s="137"/>
      <c r="K24" s="137"/>
      <c r="L24" s="138" t="s">
        <v>351</v>
      </c>
      <c r="M24" s="138" t="s">
        <v>392</v>
      </c>
      <c r="N24" s="146" t="s">
        <v>393</v>
      </c>
      <c r="O24" s="140"/>
      <c r="P24" s="147" t="s">
        <v>394</v>
      </c>
    </row>
    <row r="25" spans="2:16" x14ac:dyDescent="0.3">
      <c r="B25" s="148"/>
      <c r="C25" s="148"/>
      <c r="D25" s="148"/>
      <c r="E25" s="148"/>
      <c r="F25" s="148"/>
      <c r="G25" s="148"/>
      <c r="H25" s="148"/>
      <c r="I25" s="148"/>
      <c r="J25" s="148"/>
      <c r="K25" s="148"/>
      <c r="L25" s="148"/>
      <c r="M25" s="148"/>
      <c r="N25" s="148"/>
      <c r="O25" s="148"/>
      <c r="P25" s="148"/>
    </row>
    <row r="26" spans="2:16" ht="51.75" x14ac:dyDescent="0.3">
      <c r="B26" s="149" t="s">
        <v>395</v>
      </c>
      <c r="D26" s="226" t="s">
        <v>396</v>
      </c>
      <c r="E26" s="226"/>
      <c r="F26" s="226"/>
      <c r="G26" s="226"/>
      <c r="H26" s="226"/>
      <c r="I26" s="226"/>
      <c r="J26" s="226"/>
      <c r="K26" s="226"/>
      <c r="L26" s="148"/>
      <c r="M26" s="150"/>
      <c r="N26" s="150"/>
      <c r="O26" s="150"/>
      <c r="P26" s="150"/>
    </row>
    <row r="27" spans="2:16" ht="34.5" x14ac:dyDescent="0.3">
      <c r="B27" s="151" t="s">
        <v>70</v>
      </c>
      <c r="D27" s="227" t="s">
        <v>397</v>
      </c>
      <c r="E27" s="227"/>
      <c r="F27" s="227"/>
      <c r="G27" s="227"/>
      <c r="H27" s="227"/>
      <c r="I27" s="227"/>
      <c r="J27" s="227"/>
      <c r="K27" s="227"/>
      <c r="L27" s="148"/>
      <c r="M27" s="152"/>
      <c r="N27" s="152"/>
      <c r="O27" s="152"/>
      <c r="P27" s="152"/>
    </row>
  </sheetData>
  <mergeCells count="16">
    <mergeCell ref="B2:B4"/>
    <mergeCell ref="C2:O4"/>
    <mergeCell ref="B5:B6"/>
    <mergeCell ref="C5:C6"/>
    <mergeCell ref="D5:G5"/>
    <mergeCell ref="H5:K5"/>
    <mergeCell ref="L5:N5"/>
    <mergeCell ref="O5:O6"/>
    <mergeCell ref="D26:K26"/>
    <mergeCell ref="D27:K27"/>
    <mergeCell ref="P5:P6"/>
    <mergeCell ref="B7:B23"/>
    <mergeCell ref="C7:C14"/>
    <mergeCell ref="P7:P14"/>
    <mergeCell ref="C15:C22"/>
    <mergeCell ref="P15:P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estruct ficha tecn indicadores</vt:lpstr>
      <vt:lpstr>estructura medicion indicadores</vt:lpstr>
      <vt:lpstr>soporte medición</vt:lpstr>
      <vt:lpstr>Anexo programación</vt:lpstr>
      <vt:lpstr>Anexo jornadas de oferta</vt:lpstr>
      <vt:lpstr>Anexo apoyo proyectos</vt:lpstr>
      <vt:lpstr>plan de trabajo 2018 </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2013-04-01T16:52:55Z</cp:lastPrinted>
  <dcterms:created xsi:type="dcterms:W3CDTF">2007-03-27T20:35:29Z</dcterms:created>
  <dcterms:modified xsi:type="dcterms:W3CDTF">2019-02-15T15:03:10Z</dcterms:modified>
</cp:coreProperties>
</file>