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4. Apoyo Regiones\"/>
    </mc:Choice>
  </mc:AlternateContent>
  <bookViews>
    <workbookView xWindow="0" yWindow="0" windowWidth="20490" windowHeight="7155" activeTab="1"/>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_FilterDatabase" localSheetId="2" hidden="1">'soporte medición'!$A$5:$L$178</definedName>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B29" i="12" l="1"/>
  <c r="H8" i="12"/>
  <c r="F185" i="14"/>
  <c r="F184" i="14"/>
  <c r="A7" i="14"/>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<sst xmlns="http://schemas.openxmlformats.org/spreadsheetml/2006/main" count="1555" uniqueCount="531">
  <si>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</si>
  <si>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</si>
  <si>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</si>
  <si>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</si>
  <si>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</si>
  <si>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</si>
  <si>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</si>
  <si>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</si>
  <si>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</si>
  <si>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</si>
  <si>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</si>
  <si>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</si>
  <si>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</si>
  <si>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</si>
  <si>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</si>
  <si>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</si>
  <si>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</si>
  <si>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</si>
  <si>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</si>
  <si>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</si>
  <si>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</si>
  <si>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</si>
  <si>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</si>
  <si>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</si>
  <si>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</si>
  <si>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</si>
  <si>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</si>
  <si>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</si>
  <si>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</si>
  <si>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</si>
  <si>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</si>
  <si>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</si>
  <si>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</si>
  <si>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</si>
  <si>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</si>
  <si>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</si>
  <si>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</si>
  <si>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</si>
  <si>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</si>
  <si>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</si>
  <si>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</si>
  <si>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</si>
  <si>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</si>
  <si>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</si>
  <si>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</si>
  <si>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</si>
  <si>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</si>
  <si>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</si>
  <si>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</si>
  <si>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</si>
  <si>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</si>
  <si>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</si>
  <si>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</si>
  <si>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</si>
  <si>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</si>
  <si>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</si>
  <si>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</si>
  <si>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</si>
  <si>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</si>
  <si>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</si>
  <si>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</si>
  <si>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</si>
  <si>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</si>
  <si>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</si>
  <si>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</si>
  <si>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</si>
  <si>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</si>
  <si>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Director de Competitividad y  Apoyo a las Regiones</t>
  </si>
  <si>
    <t xml:space="preserve">Nombre Profesional </t>
  </si>
  <si>
    <t>Región que representa</t>
  </si>
  <si>
    <t xml:space="preserve">Código del proyecto
</t>
  </si>
  <si>
    <t>Proponente</t>
  </si>
  <si>
    <t xml:space="preserve">La medición corresponde al periodo de octubre 1o del año anterior al 30 de septiembre del año actual </t>
  </si>
  <si>
    <t>Nombre del Proyecto</t>
  </si>
  <si>
    <t>Observaciones</t>
  </si>
  <si>
    <t xml:space="preserve">1) Matriz de seguimiento Asesoría de Proyectos
</t>
  </si>
  <si>
    <t>Eficiencia</t>
  </si>
  <si>
    <t>Número de proyectos radicados con pertinencia en Fontur (asesorados y acompañamientoDCYAR)/Número de proyectos (asesoradosyacompañamientoDCYAR) *100</t>
  </si>
  <si>
    <t>Asesoria a los proponentes de Fontur</t>
  </si>
  <si>
    <t>Medir la eficiencia en la asesoria brindada a las regiones del país, aportantes de la contribución parafiscal, y los diferentes proponentes, en la presentación de proyectos a Fontur.</t>
  </si>
  <si>
    <t>Código</t>
  </si>
  <si>
    <t>F-MAR-04</t>
  </si>
  <si>
    <t>Versión</t>
  </si>
  <si>
    <t>00</t>
  </si>
  <si>
    <t>Vigencia</t>
  </si>
  <si>
    <t>Línea Estratégica Fontur (escoger lista desplegable)</t>
  </si>
  <si>
    <t>Fecha de radicación del proyecto en Fontur</t>
  </si>
  <si>
    <t>Fecha de aprobación del Comité Directivo</t>
  </si>
  <si>
    <t>Valor de la iniciativa del Proyecto</t>
  </si>
  <si>
    <t>Valor aprobado por el Comité Directivo</t>
  </si>
  <si>
    <t xml:space="preserve">
MATRIZ DE SEGUIMIENTO ASESORIA DE PROYECTOS A LOS PROPONENTES DE FONTUR</t>
  </si>
  <si>
    <t>Baldora Mena</t>
  </si>
  <si>
    <t>Franger Herrera</t>
  </si>
  <si>
    <t>Carlos Cadavid</t>
  </si>
  <si>
    <t>Iván Atuesta</t>
  </si>
  <si>
    <t>Oscar Gomez</t>
  </si>
  <si>
    <t>Carlos Arredondo</t>
  </si>
  <si>
    <t>Fernando Acosta</t>
  </si>
  <si>
    <t>Gloria Mena</t>
  </si>
  <si>
    <t>María Fernanda Gómez</t>
  </si>
  <si>
    <t>Caribe</t>
  </si>
  <si>
    <t>Pacífico</t>
  </si>
  <si>
    <t>Andina</t>
  </si>
  <si>
    <t>Nacional</t>
  </si>
  <si>
    <t>Orinoquía</t>
  </si>
  <si>
    <t>Amazonía</t>
  </si>
  <si>
    <t>Banco de Proyectos</t>
  </si>
  <si>
    <t>Mejoramiento de la competitividad turística</t>
  </si>
  <si>
    <t>Fortalecimiento de la promoción y el mercadeo turístico</t>
  </si>
  <si>
    <t>Infraestructura turística</t>
  </si>
  <si>
    <t>MINISTERIO DE COMERCIO, INDUSTRIA Y TURISMO</t>
  </si>
  <si>
    <t>FUNDACIÓN AVIARIO NACIONAL DE COLOMBIA</t>
  </si>
  <si>
    <t>Alcaldía de Santiago de Tolú</t>
  </si>
  <si>
    <t>Gobernación del Chocó</t>
  </si>
  <si>
    <t>ASOCIACIÓN COLOMBIANA DEL TRANSPORTE TERRESTRE AUTOMOTOR ESPECIAL - ACOLTÉS</t>
  </si>
  <si>
    <t>ALCALDIA MAYOR DE BOGOTA - INSTITUTO DISTRITAL DE TURISMO</t>
  </si>
  <si>
    <t>ASOCIACIÓN HOTELERA Y TURÍSTICA DE COLOMBIA - COTELCO CAPITULO MAGDALENA</t>
  </si>
  <si>
    <t>ASOCIACIÓN HOTELERA DE COLOMBIA - COTELCO CAPÍTULO ATLÁNTICO</t>
  </si>
  <si>
    <t>ALCALDIA DE MOMPOX</t>
  </si>
  <si>
    <t>INSTITUTO DISTRITAL DE DEPORTE Y RECREACIÓN DE CARTAGENA</t>
  </si>
  <si>
    <t>ASOCIACION DE EMPRESARIOS TURÍSTICOS DEL GOLFO DE MORROSQUILLO - ASETUR GM</t>
  </si>
  <si>
    <t>ALCALDÍA DE SAN JOSÉ DE CÚCUTA</t>
  </si>
  <si>
    <t>ASOCIACIÓN HOTELERA DE COLOMBIA - COTELCO CAPÍTULO CAUCA</t>
  </si>
  <si>
    <t>INSTITUTO DE TURISMO DE VILLAVICENCIO - ALCALDÍA DE VILLAVICENCIO</t>
  </si>
  <si>
    <t>ASOCIACIÓN PARA EL DESARROLLO DEL TRANSPORTE TERRESTRE INTERMUNICIPAL-ADITT</t>
  </si>
  <si>
    <t>ALCALDÍA DE FLORIDABLANCA, SANTANDER</t>
  </si>
  <si>
    <t>ALCALDÍA DE SANTA MARTA, MAGDALENA</t>
  </si>
  <si>
    <t>ALCALDÍA DE GUAPI, CAUCA</t>
  </si>
  <si>
    <t>GOBERNACIÓN DE SUCRE</t>
  </si>
  <si>
    <t>ALCALDÍA DE USIACURÍ, ATLÁNTICO</t>
  </si>
  <si>
    <t>INSTITUTO DE TURISMO DEL META</t>
  </si>
  <si>
    <t>GOBERNACIÓN DEL VALLE DEL CAUCA</t>
  </si>
  <si>
    <t>ALCALDÍA DE SANTIAGO DE TOLÚ, SUCRE</t>
  </si>
  <si>
    <t>FENALCO, SECCIONAL VALLE DEL CAUCA</t>
  </si>
  <si>
    <t>ALCALDÍA DE URIBIA, LA GUAJIRA</t>
  </si>
  <si>
    <t>ALCALDÍA DE ACANDÍ, CHOCÓ</t>
  </si>
  <si>
    <t>LITORAL PACÍFICO: NARIÑO Y CHOCÓ</t>
  </si>
  <si>
    <t>Asociación Hotelera y Turistica de Colombia Cotelco Capitulo Cauca</t>
  </si>
  <si>
    <t>Alcaldía de Tauramena</t>
  </si>
  <si>
    <t>ICULTUR</t>
  </si>
  <si>
    <t>Alcaldía de Ciénaga</t>
  </si>
  <si>
    <t>Alcaldía de Inzá</t>
  </si>
  <si>
    <t>Gobernación del Cauca</t>
  </si>
  <si>
    <t>Alcaldía de Necoclí</t>
  </si>
  <si>
    <t>Alcaldía de San Gil</t>
  </si>
  <si>
    <t>Gobernación del Amazonas</t>
  </si>
  <si>
    <t>Alcaldía de Puerto Carreño</t>
  </si>
  <si>
    <t>Gobernación del Guainía</t>
  </si>
  <si>
    <t>Gobernación del Putumayo</t>
  </si>
  <si>
    <t>Gobernación del Vaupés</t>
  </si>
  <si>
    <t>Cotelco 
Bogotá</t>
  </si>
  <si>
    <t>Asociación de Hostales de Colombia</t>
  </si>
  <si>
    <t>IDECUT</t>
  </si>
  <si>
    <t>Bureau de Bogotá</t>
  </si>
  <si>
    <t>Gobernación de Arauca</t>
  </si>
  <si>
    <t>Gobernación de Boyacá</t>
  </si>
  <si>
    <t>Alcaldía de Monguí</t>
  </si>
  <si>
    <t>Alcaldía de Villeta</t>
  </si>
  <si>
    <t>Alcaldía de Buenaventura</t>
  </si>
  <si>
    <t>Alcaldía de Paipa</t>
  </si>
  <si>
    <t>Alcaldia de Envigado</t>
  </si>
  <si>
    <t>Alcaldia de Guatapé</t>
  </si>
  <si>
    <t>Gobernación del Quindio</t>
  </si>
  <si>
    <t>Alcaldía de Pijao</t>
  </si>
  <si>
    <t xml:space="preserve">Alcaldía de Calarcá </t>
  </si>
  <si>
    <t>Cámara de Comercio de Sevilla - Valle del Cauca</t>
  </si>
  <si>
    <t>Gobernación de Risaralda</t>
  </si>
  <si>
    <t xml:space="preserve">Alcaldía de Marsella </t>
  </si>
  <si>
    <t>Alcaldía de Santa Rosa de Cabal</t>
  </si>
  <si>
    <t>Alcaldía de Medellin</t>
  </si>
  <si>
    <t>Alcaldía de Santa Fe de Antioquia</t>
  </si>
  <si>
    <t>Alcaldía de Jardin</t>
  </si>
  <si>
    <t xml:space="preserve">Alcaldía de Cartago </t>
  </si>
  <si>
    <t>Alcaldía de Pereira</t>
  </si>
  <si>
    <t>Alcaldía de San Agustín</t>
  </si>
  <si>
    <t>Alcaldía de Isnos</t>
  </si>
  <si>
    <t>Gobernación del Huila</t>
  </si>
  <si>
    <t>ASOCIACIÓN DE MUNICIPIOS DEL CENTRO DEL TOLIMA ASOCENTRO</t>
  </si>
  <si>
    <t>Alcaldía de Neiva</t>
  </si>
  <si>
    <t>Gobernación de Nariño</t>
  </si>
  <si>
    <t>Gobernación de Putumayo</t>
  </si>
  <si>
    <t xml:space="preserve">Alcaldía de Pasto y Corpocarnaval </t>
  </si>
  <si>
    <t>Proeventur S.A.S</t>
  </si>
  <si>
    <t>Alcaldía de Pasto</t>
  </si>
  <si>
    <t>ASOCIACION HOTELERA Y TURISTICA DE COLOMBIA - COTELCO CAPITULO CALDAS</t>
  </si>
  <si>
    <t>Alcaldía de Chinchiná</t>
  </si>
  <si>
    <t>Gobernación de Caldas</t>
  </si>
  <si>
    <t>INSTITUTO DE CULTURA Y TURISMO DE MANIZALES</t>
  </si>
  <si>
    <t>ALCALDÍA DE LA DORADA</t>
  </si>
  <si>
    <t xml:space="preserve">Alcadlía de Villamaría </t>
  </si>
  <si>
    <t>Gobernación de Caquetá</t>
  </si>
  <si>
    <t>Gobernación de Guainía</t>
  </si>
  <si>
    <t>Gobernación del Vichada</t>
  </si>
  <si>
    <t>Asobares</t>
  </si>
  <si>
    <t>FNTP-262-2017</t>
  </si>
  <si>
    <t>FNTP-280-2017</t>
  </si>
  <si>
    <t>FNTP-037-2018</t>
  </si>
  <si>
    <t>FNTP-259-2017</t>
  </si>
  <si>
    <t>FNTP-253-2017</t>
  </si>
  <si>
    <t>FNTP-066-2018</t>
  </si>
  <si>
    <t>FNTP-036-2018</t>
  </si>
  <si>
    <t>FNTP-045-2018</t>
  </si>
  <si>
    <t>FNTP-048-2018</t>
  </si>
  <si>
    <t>FNTP-049-2018</t>
  </si>
  <si>
    <t>FNTP-064-2018</t>
  </si>
  <si>
    <t>FNTP-073-2018</t>
  </si>
  <si>
    <t>FNTP-057-2018</t>
  </si>
  <si>
    <t>FNTP-020-2018</t>
  </si>
  <si>
    <t>FNTP-006-2018</t>
  </si>
  <si>
    <t>FNTP-074-2018</t>
  </si>
  <si>
    <t>FNTP-024-2018</t>
  </si>
  <si>
    <t>FNTP-027-2018</t>
  </si>
  <si>
    <t>FNTP-053-2018</t>
  </si>
  <si>
    <t>FNTP-063-2018</t>
  </si>
  <si>
    <t>FNTP-052-2018</t>
  </si>
  <si>
    <t>FNTP-017-2018</t>
  </si>
  <si>
    <t xml:space="preserve">FNTP-034-2018 </t>
  </si>
  <si>
    <t xml:space="preserve">FNTP-041-2018 </t>
  </si>
  <si>
    <t xml:space="preserve">FNTP-038-2018 </t>
  </si>
  <si>
    <t xml:space="preserve">FNTP-039-2018 </t>
  </si>
  <si>
    <t xml:space="preserve">FNTP-040-2018 </t>
  </si>
  <si>
    <t xml:space="preserve">FNTP-002-2018 </t>
  </si>
  <si>
    <t xml:space="preserve">FNTP-059-2018 </t>
  </si>
  <si>
    <t xml:space="preserve">FNTP-070-2018 </t>
  </si>
  <si>
    <t>FNTP-071-2018</t>
  </si>
  <si>
    <t>FNTP-076-2018</t>
  </si>
  <si>
    <t>FNTP-077-2018</t>
  </si>
  <si>
    <t>FNTP-079-2018</t>
  </si>
  <si>
    <t>FNTP-025-2018</t>
  </si>
  <si>
    <t>FNTP-072-2018</t>
  </si>
  <si>
    <t>FNTP-088-2018</t>
  </si>
  <si>
    <t>FNTP-075-2018</t>
  </si>
  <si>
    <t>FNTP-046-2018</t>
  </si>
  <si>
    <t>FNTP-058-2018</t>
  </si>
  <si>
    <t>FNTP-061-2018</t>
  </si>
  <si>
    <t>FNTP-067-2018</t>
  </si>
  <si>
    <t>PROMOCIÓN DE PROVIDENCIA Y SANTA CATALINA POR MEDIO DE LA PARTICIPACIÓN EN ANATO 2019 PENETRACIÓN DEL DESTINO EN DIFERETNES CIUDADES DEL PAÍS Y SEGUNDA FASE DE PLAN DE MEDIOS</t>
  </si>
  <si>
    <t>BARÚ ISLA DE AVES</t>
  </si>
  <si>
    <t>Diseño de producto turístico y ruta turística ciénaga de la Leche</t>
  </si>
  <si>
    <t>Consolidación del centro de información turística de Colombia- Citur mediante la creación e integración del sistema de información turístico regional Chocó- Situr Chocó</t>
  </si>
  <si>
    <t>CERTIFICACIÓN, MANTENIMIENTO Y RECERTIFICACIÓN DE LA NTS TS 001-1 EN EL ÁREA TURÍSTICA ESTABLECIDA EN LA CANDELARIA – BOGOTÁ</t>
  </si>
  <si>
    <t>FASE1: IMPLEMENTACIÓN DE LA NORMA TÉCNICA SECTORIAL NTS-AV 009 EN HASTA 70 EMPRESAS DE TRANSPORTE TURÍSTICO TERRESTRE AUTOMOTOR ESPECIALIZADO</t>
  </si>
  <si>
    <t>Fortalecimiento del uso turístico de las plazas de mercado del país</t>
  </si>
  <si>
    <t>PROGRAMA DE INMERSIÓN CON FORMADORES NATIVOS PARA HASTA 100 PROFESORES DE INGLÉS, PERTENECIENTES A COLEGIOS AMIGOS DEL TURISMO</t>
  </si>
  <si>
    <t>Misión Académica a México - Fusión de conocimientos tradicionales: El futuro del ecoturismo comunitario en la Bahía de Cispatá (San Antero, Córdoba)</t>
  </si>
  <si>
    <t>FORTALECIMIENTO DEL ECOTURISMO EN COLOMBIA FRENTE AL MERCADO INTERNACIONAL</t>
  </si>
  <si>
    <t>FASE 2: CERTIFICACIÓN DE LA NTS TS 001-1 Y SU MANTENIMIENTO EN CINCO DESTINOS PERTENECIENTES A LOS DOCE CORREDORES TURÍSTICOS</t>
  </si>
  <si>
    <t>Fase 1: Implementación de la NTS TS 001-1 en un área turística delimitada dentro de tres destinos turísticos de Colombia</t>
  </si>
  <si>
    <t>Fortalecimiento de la promoción de Cartagena, en el marco del evento + Cartagena</t>
  </si>
  <si>
    <t>Consolidación del centro de información turístico de Colombia- citur mediante la integración del sistema de información turística regional Bogotá D.C.- SITUR Bogotá D.C.- en línea con el plan estadístico sectorial de turismo- PEST</t>
  </si>
  <si>
    <t>1ER ENCUENTRO DE LA CADENA TURISTICA DEL CARIBE COLOMBIANO</t>
  </si>
  <si>
    <t>Fortalecimiento de Barranquilla y alrededores como destino turístico de eventos</t>
  </si>
  <si>
    <t>Divulgación y Promoción Turística del VII Festival de Jazz de Santa Cruz Mompox Bolívar</t>
  </si>
  <si>
    <t>Promoción de la oferta turística del distrito de Cartagena de indias, a través de la realización de actividades deportivas</t>
  </si>
  <si>
    <t>Promoción de destino golfo de morrosquillo y área de influencia</t>
  </si>
  <si>
    <t>Promoción nacional de San Jose de Cúcuta en el marco de la Feria de Cúcuta 2018</t>
  </si>
  <si>
    <t>Agenda Académica del XVI Congreso Gastronómico de la Ciudad de Popayán</t>
  </si>
  <si>
    <t>Promoción de la ciudad de Villavicencio como uno de los principales destinos del corredor turístico llanos</t>
  </si>
  <si>
    <t>XXIX CONGRESO NACIONAL DE TRANSPORTE Y TURISMO ADITT, UN BALANCE DE LA POLÍTICA PÚBLICA EN COLOMBIA</t>
  </si>
  <si>
    <t>PROMOCIÓN DE LA MARCA "FLORIDABLANCA CIUDAD DULCE" ENTORNO A LA FERIA DULCE DE COLOMBIA</t>
  </si>
  <si>
    <t>CAMPAÑA DESTINO TURÍSTICO DE SANTA MARTA "SANTA MARTA NATURALMENTE MÁGICA" Y SUB-CAMPAÑA DEL PRODUCTO PARQUE ARQUEOLÓGICO CIUDAD PERDIDA- TEYUNA "TERRITORIO DE TURISMO Y PAZ"</t>
  </si>
  <si>
    <t>PROMOCIÓN TURISTICA A NIVEL NACIONAL DEL MUNICIPIO DE GUAPI DEPARTAMENTO DEL CAUCA</t>
  </si>
  <si>
    <t>INVESTIGACIÓN DE MERCADO PARA LA CREACIÓN DE LA IMAGEN TURÍSTICA. A PARTIR DE LOS COMPONENTES DE NATURALEZA Y CULTURA, EN LAS SUBREGIONES GOLFO DE MORROSQUILLO Y SABANAS EN EL DEPARTAMENTO DE SUCRE</t>
  </si>
  <si>
    <t>PROMOCIÓN Y DIFUSIÓN DEL  MUNICIPIO DE USIACURÍ, ATLANTICO COMO DESTINO TURISTICO</t>
  </si>
  <si>
    <t>PROMOCIÓN TURISTICA NACIONAL DEL DEPARTAMENTO  DEL META 2018</t>
  </si>
  <si>
    <t>Construcción del Parque "La Alameda de la Salsa" como atractivo turístico del Valle del Cauca y de Colombia</t>
  </si>
  <si>
    <t>PROYECTO APOYO A LA REACTIVACION DEL FESTIVAL TURÍSTICO  SIRENATO DEL MAR COMO ESTRATEGIA PARA LA  PROMOCIÓN TURÍSTICA DEL MUNICIPIO SANTIAGO DE TOLU, SUBREGION GOLFO DE MORROSQUILLO</t>
  </si>
  <si>
    <t xml:space="preserve">Plan promocional de la campaña Viva la Moda - Viva Cali </t>
  </si>
  <si>
    <t>Promoción del destino de Uribia</t>
  </si>
  <si>
    <t>Reconocimiento y Promoción Turística: Territorio de Cultura y Biodiversidad, Acandí-Chocó</t>
  </si>
  <si>
    <t>Conoce tu Pacífico: Tumaco, Nuqui, Guapi y Bahia Solano</t>
  </si>
  <si>
    <t>Agenda Academica " El Cauca genera paz con el Turismo y la tecnología en el marco del Dia Mundial del Turismo " Turismo y Transformación Digital"</t>
  </si>
  <si>
    <t xml:space="preserve"> PROMOCIÓN DEL MUNICIPIO DE TAURAMENA EN EL DEPARTAMENTO DE CASANARE COMO DESTINO TURISTICO</t>
  </si>
  <si>
    <t>Promocionar a Bolívar como Destino Cine utilizando como principal estrategia la celebración del Festival Internacional de Cine de Cartagena de Indias 2019</t>
  </si>
  <si>
    <t>IMPLEMENTACIÓN DEL PLAN DE PROMOCIÓN TURÍSTICA COMO PUEBLO PATRIMONIO DE COLOMBIA 2018-2019 EN EL MUNICIPIO DE CIÉNAGA MAGDALENA</t>
  </si>
  <si>
    <t>Promoción y fomento Turístico para el Municipio de Inzá Cauca</t>
  </si>
  <si>
    <t>PROMOCIÓN INTERNACIONAL DEL DEPARTAMENTO DEL CAUCA COMO DESTINO TURÍSTICO</t>
  </si>
  <si>
    <t>Promoción destino Urabá, Antioqueño</t>
  </si>
  <si>
    <t>Estudio de mercados del municipio de San Gil, Santander</t>
  </si>
  <si>
    <t>Consolidación del centro de información turística de Colombia- Citur mediante la integración del sistema de información turístico regional del departamento del Amazonas- Situr Amazonas</t>
  </si>
  <si>
    <t>Consolidación del centro de información turística de Colombia- Citur mediante la creación e integración del sistema de información turística regional del departamento del Vichada - Situr Vichada</t>
  </si>
  <si>
    <t>Consolidación del centro de información turística de Colombia- Citur mediante la integración del sistema de información turística regional del departamento de Guañía - Situr Guainía</t>
  </si>
  <si>
    <t>Consolidación del centro de información turística de Colombia- Citur mediante la creación e integración del sistema de información turística regional Putumayo - Situr Putumayo</t>
  </si>
  <si>
    <t>Consolidación del centro de información turística de Colombia- Citur mediante la creación e integración del sistema de información turística regional del departamento del Vaupés - Situr Vaupés</t>
  </si>
  <si>
    <t>FOROS REGIONALES ADITT 2018</t>
  </si>
  <si>
    <t>MISIÓN INTERNACIONAL CONFERENCIA REVENUE (ROC) Y TECNOLOGÍA PARA HOTELES (HITEC)</t>
  </si>
  <si>
    <t>Estudio de Mercados del sector de Hostales y sus huéspedes en Colombia - Colombian Hostels</t>
  </si>
  <si>
    <t>Diplomado en Turismo para Docentes del Programa Colegios Amigos del Turismo</t>
  </si>
  <si>
    <t>Consolidación del Centro de Información Turística de Colombia- Citur mediante la creación e integración del Sistema de Información Turística Regional Cundinamarca- Situr Cundinamarca</t>
  </si>
  <si>
    <t>Promoción destino Cundinamarca</t>
  </si>
  <si>
    <t>Showroom Cotelco 2018</t>
  </si>
  <si>
    <t>Bogotá, capital mundial para la realización de eventos internacionales.</t>
  </si>
  <si>
    <t>Promoción Nacional del Departamento de Arauca como destino turístico 2018</t>
  </si>
  <si>
    <t>Implementar una estrategia tecnológica para la divulgación y difusión del destino turístico de Boyacá</t>
  </si>
  <si>
    <t>Señalización turística para el Centro Urbano del municipio de Monguí</t>
  </si>
  <si>
    <t>PROMOCIÓN TURÍSTICA DEL DEPARTAMENTO EXPLORA AMAZONAS FASE II</t>
  </si>
  <si>
    <t>Capacitación normas sostenibilidad en Villeta Cundinamarca</t>
  </si>
  <si>
    <t>Fortalecimiento,promocion y Mercadeo del Turismo de Buenaventura a traves del producto de avistamiento de ballenas y sus atractivos</t>
  </si>
  <si>
    <t>Señalización turística urbana del municipio de Paipa</t>
  </si>
  <si>
    <t>Adecuación de senderos ancestrales ecoturísticos de la zona el Vallado en el municipio de Envigado</t>
  </si>
  <si>
    <t>Implementacion y Certificacion de Guatape como Destino Sostenible</t>
  </si>
  <si>
    <t>Implementacion y Certificacion de la Cuenca Alta Rio Otun Quimbaya como Destino Sostenible.</t>
  </si>
  <si>
    <t>Fase III - Promoción Nacional Quindio como Destino Naturaleza y Diversión</t>
  </si>
  <si>
    <t>Adecuacion del Recinto Gastronomico y Artesal del municipio de Pijao</t>
  </si>
  <si>
    <t>Adecuacion del Mirador Turistico del Corregimiento la virginia municipio de Calarca</t>
  </si>
  <si>
    <t>Estudiio del sector  de los municpios de Caicedonia y Sevilla region nororiental  Valle del Cauca   para  definir la vocacion turisitca que permita  mejorar  la competitividad y la   economica de la region.</t>
  </si>
  <si>
    <t xml:space="preserve">Promoción Nacional Destino Risaralda </t>
  </si>
  <si>
    <t>Construcción y Adecuación del Mirador Turístico de Marsella</t>
  </si>
  <si>
    <t>Tercer Congreso Nacional de Aguas Termales  y Spa</t>
  </si>
  <si>
    <t>Implementacion y Certificacion del Centro de Medellin-  como Destino Sostenible</t>
  </si>
  <si>
    <t>fortalecimiento de la promoción turística nacional de Medellín como destino turístico vacacional y de negocios</t>
  </si>
  <si>
    <t xml:space="preserve">Promocion Nacional destino para Santa Fe de Antioquia </t>
  </si>
  <si>
    <t>Promocion Nacional destino para Jardin</t>
  </si>
  <si>
    <t>Estudios y diseños para la Construcción y Adecuación del Malecón turístico de Santa Fe de Antioquia</t>
  </si>
  <si>
    <t>Elaboracion del Plan Sectorial de Turismo de Cartago</t>
  </si>
  <si>
    <t xml:space="preserve">Promoción Nacional destino para Pereira </t>
  </si>
  <si>
    <t>PRPMOCIÓN TURÍSTICA MUNICIPIO DE SAN AGUSTÍN</t>
  </si>
  <si>
    <t>PROMOCIÓN TURÍSTICA MUNICIPIO DE ISNOS</t>
  </si>
  <si>
    <t>TALENTOS QUE CONQUISTAN FRONTERAS DEL DESTINO DEL HUILA</t>
  </si>
  <si>
    <t>PROMOCIÓN DE RUTAS MITOLÓGICAS</t>
  </si>
  <si>
    <t>Actualizar el Plan Sectorial de Turismo del municipio de Neiva 2019-2029</t>
  </si>
  <si>
    <t>Promoción nacional de Nariño como destino turístico bajo el eslogan de Nariño Donde Puedes Soñar</t>
  </si>
  <si>
    <t>Proyecto de promocion Destino Putumayo</t>
  </si>
  <si>
    <t>Promocion carnaval de negros y blancos 2019</t>
  </si>
  <si>
    <t xml:space="preserve">Promocion de Nariño como destino turistico </t>
  </si>
  <si>
    <t xml:space="preserve">Encuentro gastronomico Nacional </t>
  </si>
  <si>
    <t>I CURSO DE INGLES DIRIGIDO A GUÍAS DE TURISMO EN EL CORREDOR TURÍSTICO DEL PCC</t>
  </si>
  <si>
    <t>VII CONGRESO DE AVITURISMO "FERIA DE AVES DE SURAMERICA 2018"</t>
  </si>
  <si>
    <t>IMPLEMENTACIÓN Y CERTIFICACIÓN DEL MUNICIPIO DE CHINCHINÁ, CALDAS, COMO DESTINO TURÍSTICO SOSTENIBLE</t>
  </si>
  <si>
    <t>PUEBLEAR POR CALDAS</t>
  </si>
  <si>
    <t>PROMOCIÓN FERIA DE MANIZALES ENERO 2019</t>
  </si>
  <si>
    <t>ESTUDIOS Y DISEÑOS DE INFRAESTRUCTURA TURISTICA MIRADOR TURISTICO EN LA DORADA CALDAS</t>
  </si>
  <si>
    <t>PROMOCIÓN FIESTA VILLAMARIA CALDAS</t>
  </si>
  <si>
    <t>VIII Congreso de Ciudad Turísticas</t>
  </si>
  <si>
    <t>2da fase del plan de promoción turística para el Departamento de Caquetá</t>
  </si>
  <si>
    <t>Actualización Plan de Desarrollo Turístico - Guainía</t>
  </si>
  <si>
    <t>2da fase del plan de promoción turística para el Departamento de Vichada</t>
  </si>
  <si>
    <t>Feria EXPOBAR , Version 2018 " En la noche: Somos baile, somos música, movemos destinos</t>
  </si>
  <si>
    <t>Promoción y Divulgación Turistica para el departamento del Guainia,hacia el reconocimiento a nivel nacional como tierra de muchas aguas</t>
  </si>
  <si>
    <t>Asesoría y acompañamiento en la estructuración del proyecto en la ficha metodológica Fontur al proponente</t>
  </si>
  <si>
    <t>se apoyo en el proceso de estructuracion de la ficha metodologica y radicacion ante el MINCIT.</t>
  </si>
  <si>
    <t>Acompañamiento en la estructuracion de la ficha metodologica . Es de anotar que le valor para el municpio de Pereira es de $ 200.000.000</t>
  </si>
  <si>
    <t xml:space="preserve">Se brindó asesoria en la estructuracion de la iniciativa . La Gobernacion del Quindio radicara la iniciativa  el dia 15 de junio de 2018 ante el MINCIT </t>
  </si>
  <si>
    <t xml:space="preserve">Se brindó asesoria en la estructuracion de la iniciativa . La Gobernacion del Quindio por intermedio de la Alcaldia de Piajo   radicara el dia 27 de junio ded 2018 ante el MINCIT </t>
  </si>
  <si>
    <t xml:space="preserve">Se brindó asesoria en la estructuracion de la iniciativa .La Alcaldia de Calarca  radicara el dia 27 de junio ded 2018 ante el MINCIT </t>
  </si>
  <si>
    <t>Se brindó asesoria en la identificacion y  estructuracion de la iniciativa como nuevo proponente, según el manual de presentacion de proyectos  ante el FONTUR ,  la Camara de Comercio radicara la iniciativa el dia 13 de junio de 2018.</t>
  </si>
  <si>
    <t>Se brindó asesoria en la estructuracion de la iniciativa, se cuenta con los recursoso de cofinanciacion CDP,  el dia miercoles 13 de junio de 2018 , la Gobernacion hara radicacion  ante el MINCIT</t>
  </si>
  <si>
    <t>Se brindó asesoria en la estructuracion de la iniciativa el dia miercoles 13 de junio de 2018 , la Alcaldia de Marsella y la Gobernacion hara radicacion  ante el MINCIT</t>
  </si>
  <si>
    <t>Se brindó asesoria, revision  en la estructuracion de la iniciativa el dia miercoles 15  de junio de 2018 , la Alcaldia de Santa  Rosa  radicacion  ante el MINCIT.</t>
  </si>
  <si>
    <t>Se brindó asesoria, revision  en la estructuracion de la iniciativa el dia miercoles 15  de junio de 2018 , la Alcaldia de de Medellin hara la radicacion  ante el MINCIT. Se esta a la espera del CDP.</t>
  </si>
  <si>
    <t>Se brindó asesoria en la estructuracion de la iniciativa el dia 26  de junio de 2018 , la Alcaldia  hara radicacion  ante el MINCIT</t>
  </si>
  <si>
    <t>Se brindó asesoria en la estructuracion de la iniciativa el dia 29  de junio de 2018 , la Alcaldia  hara radicacion  ante el MINCIT</t>
  </si>
  <si>
    <t>Se brindó asesoria en la estructuracion de la iniciativa el dia 28  de junio de 2018 , la Alcaldia  hara radicacion  ante el MINCIT</t>
  </si>
  <si>
    <t>ASESORIA EN LA ESTRUCUTRACION DEL PROYECTO, MANUAL DE PROYECTOS, ACOMPAÑAMIENTO EN LA PRESENTACION INDICANDO LA DIRECCION DE RADICACION</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</si>
  <si>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</si>
  <si>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Acompañamiento en la formulación de la iniciativa de Proyecto, y se hace seguimiento en los requerimientos solicitados por el profesional a cargo para socializarla y ajustarla con la Directora Ejecutiva de Cotelco Capitulo Caldas
Estapa: En formulación
Estado: En formulación</t>
  </si>
  <si>
    <t>Acompañamiento en la formulación de la iniciativa de Proyecto, y se hace seguimiento en los requerimientos solicitados por el profesional a cargo para socializarla y ajustarla con la Alcaldía de Chinchiná Caldas
Estapa: En formulación
Estado: En formulación</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</si>
  <si>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</si>
  <si>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Cámara de Comercio de Ocaña</t>
  </si>
  <si>
    <t>FNTP-085-2018</t>
  </si>
  <si>
    <t>Inventario de las aves de la "Reserva Natural de Aves el hormiguero de Torcoroma" y Vereda Peritama en el Municipio de Ocaña como atractivo turístico.</t>
  </si>
  <si>
    <t>Contratado</t>
  </si>
  <si>
    <t>Elaboracion del Plan de Desarrollo Turístico del municipio de Neiva 2019 - 2029</t>
  </si>
  <si>
    <t>En contratación</t>
  </si>
  <si>
    <t>Gobernación de La Guajira</t>
  </si>
  <si>
    <t>FNTP-091-2018</t>
  </si>
  <si>
    <t>Promoción de la Guajira en el marco de la Feria Expoguajira 2018.</t>
  </si>
  <si>
    <t>Terminado</t>
  </si>
  <si>
    <t>Alcadía de Popayán</t>
  </si>
  <si>
    <t>FNTP-097-2018</t>
  </si>
  <si>
    <t>ESTUDIOS Y DISEÑOS DEL SISTEMA DE SEÑALIZACIÓN TURÍSTICA PEATONAL DEL CENTRO HISTÓRICO DE POPAYÁN</t>
  </si>
  <si>
    <t>Precontractual</t>
  </si>
  <si>
    <t>FNTP-101-2018</t>
  </si>
  <si>
    <t>Diseño de producto turístico y acciones de implementación para el municipio de Popayán</t>
  </si>
  <si>
    <t>Cancelado</t>
  </si>
  <si>
    <t>FNTP-102-2018</t>
  </si>
  <si>
    <t>Agenda académica en el marco del Día Mundial del Turismo "Turismo y Transformación Digital"</t>
  </si>
  <si>
    <t>FNTP-103-2018</t>
  </si>
  <si>
    <t>Apoyo al VIII Congreso Latinoamericano de Ciudades Turísticas</t>
  </si>
  <si>
    <t>FNTP-108-2018</t>
  </si>
  <si>
    <t>Promoción y posicionamiento de la oferta turística del Departamento de Vichada.</t>
  </si>
  <si>
    <t>Aprobado</t>
  </si>
  <si>
    <t>FNTP-109-2018</t>
  </si>
  <si>
    <t>Promoción de Risaralda como destino turístico de clase mundial competitivo y sostenible.</t>
  </si>
  <si>
    <t>FNTP-113-2018</t>
  </si>
  <si>
    <t>Promoción del Departamento de Nariño en el marco de la festividad del Carnaval de Negros y Blancos.</t>
  </si>
  <si>
    <t>FNTP-114-2018</t>
  </si>
  <si>
    <t>Diseño del plan promocional en redes digitales del Municipio de Uribía, La Guajira.</t>
  </si>
  <si>
    <t>En Ejecución</t>
  </si>
  <si>
    <t>FNTP-117-2018</t>
  </si>
  <si>
    <t>Agenda académica en el marco del evento" Feria EXPOBAR , Versión 2018. Avances y tendencias del turismo musical en Colombia y el mundo"</t>
  </si>
  <si>
    <t>Cámara de Comercio de Bucaramanga</t>
  </si>
  <si>
    <t>FNTP-118-2018</t>
  </si>
  <si>
    <t>Estudios de mercado del Destino Turístico San Gil como motor de atracción de turistas nacionales e internacionales.</t>
  </si>
  <si>
    <t>N/A</t>
  </si>
  <si>
    <t>Devuelto</t>
  </si>
  <si>
    <t>FNTP-119-2018</t>
  </si>
  <si>
    <t>Actualización del Plan Convencional turístico del Departamento de Guainía</t>
  </si>
  <si>
    <t>FNTP-122-2018</t>
  </si>
  <si>
    <t>Promoción del destino Manizales y Ferias 63.</t>
  </si>
  <si>
    <t>FNTP-123-2018</t>
  </si>
  <si>
    <t>Tercera fase de promoción nacional del Quindío como destino de Naturaleza y Diversión.</t>
  </si>
  <si>
    <t>Alcaldía de Santa Marta</t>
  </si>
  <si>
    <t>FNTP-124-2018</t>
  </si>
  <si>
    <t>Campaña Destino turístico de Santa Marta ?Santa Marta Naturalmente Mágica? y sub campaña del producto parque Arqueológico Cuidad Perdida- Teyuna? territorio de turismo y paz.</t>
  </si>
  <si>
    <t>Retirado</t>
  </si>
  <si>
    <t>FNTP-126-2018</t>
  </si>
  <si>
    <t>Promoción nacional de los municipios de San Agustín e Isnos del Departamento de Huila.</t>
  </si>
  <si>
    <t>No Aprobado</t>
  </si>
  <si>
    <t>FNTP-127-2018</t>
  </si>
  <si>
    <t>Promoción nacional de Jardín Antioquia como destino cultural y de naturaleza.</t>
  </si>
  <si>
    <t>En Formulación</t>
  </si>
  <si>
    <t>FNTP-128-2018</t>
  </si>
  <si>
    <t>Fortalecimiento Promoción y Mercadeo del Festival de Música Colombiana Campo Elías Vargas Duque.</t>
  </si>
  <si>
    <t>FNTP-132-2018</t>
  </si>
  <si>
    <t>Promoción a nivel nacional y regional al departamento del Putumayo en el marco del Programa Turismo y Paz.</t>
  </si>
  <si>
    <t>FNTP-135-2018</t>
  </si>
  <si>
    <t>Elaboración del plan de Desarrollo Turístico del municipio de Cartago, Valle del Cauca 2019 - 2024</t>
  </si>
  <si>
    <t>FNTP-136-2018</t>
  </si>
  <si>
    <t>Promoción de Buenaventura como destino turístico y de sus atractivos y productos especializados</t>
  </si>
  <si>
    <t>FNTP-137-2018</t>
  </si>
  <si>
    <t>Promoción del municipio de Tauramena en el departamento de Casanare como destino turístico</t>
  </si>
  <si>
    <t>No Viable</t>
  </si>
  <si>
    <t>FNTP-139-2018</t>
  </si>
  <si>
    <t>Fortalecimiento de la promoción nacional de Medellín como destino turístico vacacional y de negocios</t>
  </si>
  <si>
    <t>FNTP-140-2018</t>
  </si>
  <si>
    <t>Encuentro Pasto Capital Gastrodiversa 2018</t>
  </si>
  <si>
    <t>FNTP-142-2018</t>
  </si>
  <si>
    <t>Fase 1: Implementación de la NTS TS 001-1 en un área turística delimitada dentro del Centro Administrativo e Internacional de Medellín</t>
  </si>
  <si>
    <t>Alcaldía de Cali</t>
  </si>
  <si>
    <t>FNTP-143-2018</t>
  </si>
  <si>
    <t>Fase I: Implementación de la Norma Técnica Sectorial NTS - TS - 001-1 "Destino Turístico - Área Turística. Requisitos de sostenibilidad", en el Corregimiento de Pance, de la ciudad de Santiago de Cali - Valle del Cauca</t>
  </si>
  <si>
    <t>FNTP-146-2018</t>
  </si>
  <si>
    <t>Promoción de Santa Fe de Antioquia como destino turístico</t>
  </si>
  <si>
    <t>FNTP-147-2018</t>
  </si>
  <si>
    <t>Plan de promoción turística del municipio de Cienaga-Magdalena como Pueblo Patrimonio de Colombia 2018-2019</t>
  </si>
  <si>
    <t>No aprobado</t>
  </si>
  <si>
    <t>FNTP-149-2018</t>
  </si>
  <si>
    <t>Promoción y difusión del municipio de Usiacurí, Atlántico como destino turístico</t>
  </si>
  <si>
    <t>FNTP-150-2018</t>
  </si>
  <si>
    <t>Promoción nacional de Isnos, Huila</t>
  </si>
  <si>
    <t>FNTP-152-2018</t>
  </si>
  <si>
    <t>Implementar una estrategia tecnológica para la divulgación y difusión del destino turístico del departamento de Boyacá</t>
  </si>
  <si>
    <t>FNTP-153-2018</t>
  </si>
  <si>
    <t>Promoción y divulgación turística para el departamento del Guainía hacia el reconocimiento a nivel nacional como "TIERRA DE MUCHAS AGUAS"</t>
  </si>
  <si>
    <t>FNTP-154-2018</t>
  </si>
  <si>
    <t>Promoción turística nacional del departamento del Meta 2018</t>
  </si>
  <si>
    <t>FNTP-156-2018</t>
  </si>
  <si>
    <t>Plan de Promoción y Mercadeo destino turístico Cundinamarca y Región Central 2018</t>
  </si>
  <si>
    <t>FNTP-158-2018</t>
  </si>
  <si>
    <t>SEÑALIZACIÓN TURÍSTICA PEATONAL PARA EL MUNICIPIO DE PAIPA, BOYACÁ</t>
  </si>
  <si>
    <t>FNTP-160-2018</t>
  </si>
  <si>
    <t>Fortalecimiento del bilinguismo del personal vinculado al turismo fase 2</t>
  </si>
  <si>
    <t>FNTP-161-2018</t>
  </si>
  <si>
    <t>Reconocimiento y Promoción Turística: Territorio de Cultura y Biodiversidad, Acandí ? Choco.</t>
  </si>
  <si>
    <t>GOBERNACIÓN DEL CAUCA</t>
  </si>
  <si>
    <t>FNTP-164-2018</t>
  </si>
  <si>
    <t>Promoción turística a nivel nacional del municipio de Guapi Departamento del Cauca.</t>
  </si>
  <si>
    <t>FNTP-166-2018</t>
  </si>
  <si>
    <t>Campaña de promoción "Explora Amazonas" Fase 2</t>
  </si>
  <si>
    <t>FNTP-167-2018</t>
  </si>
  <si>
    <t>Segunda Fase del Plan de Promoción Turística para el Departamento de Caquetá.</t>
  </si>
  <si>
    <t>Alcaldía de Providencia y Santa Catalina</t>
  </si>
  <si>
    <t>FNTP-170-2018</t>
  </si>
  <si>
    <t>Promoción de Providencia y Santa Catalina en diferentes ciudades del país, producción y distribución de material promocional del destino y segunda fase de plan de medios.</t>
  </si>
  <si>
    <t>FNTP-171-2018</t>
  </si>
  <si>
    <t>CONSULTORIA TÉCNICA ADMINISTRATIVA Y FINANCIERA DE LOS ESTUDIOS, DISEÑOS Y PRESUPUESTO PARA LA CONSTRUCCIÓN DEL PARQUE METROPOLITANO TORRE MIRADOR EN EL CENTRO COMERCIAL ABASTO, EN LA DORADA CALDAS</t>
  </si>
  <si>
    <t>FNTP-172-2018</t>
  </si>
  <si>
    <t>CONSTRUCCIÓN MIRADOR MUNICIPIO DE MARSELLA</t>
  </si>
  <si>
    <t>Cámara de Comercio de Barranquilla</t>
  </si>
  <si>
    <t>FNTP-173-2018</t>
  </si>
  <si>
    <t>Estudio del servicio ofrecido por la cadena de valor del turismo MICE en el departamento del Atlántico</t>
  </si>
  <si>
    <t>FNTP-174-2018</t>
  </si>
  <si>
    <t>III Congreso Nacional de Termalismo y Aguas Minerales</t>
  </si>
  <si>
    <t>FNTP-176-2018</t>
  </si>
  <si>
    <t>ESTUDIOS Y DISEÑOS PARA LA CONSTRUCCIÓN DEL MALECÓN DEL Río TONUSCO EN SANTAFÉ DE ANTIOQUIA</t>
  </si>
  <si>
    <t>FNTP-177-2018</t>
  </si>
  <si>
    <t>ADECUACIÓN PLAZA DE MERCADO EN EL MUNICIPIO DE PIJAO, QUINDIO</t>
  </si>
  <si>
    <t>FNTP-178-2018</t>
  </si>
  <si>
    <t>ADQUISICIÓN SEÑALIZACIÓN TRÍSTICA PARA EL AREA URBANA DEL MUNICIPIO DE MONGUÍ DEPARTAMENTO DE BOYACÁ</t>
  </si>
  <si>
    <t>FNTP-180-2018</t>
  </si>
  <si>
    <t>Fortalecimiento y Promoción Turística: Territorio de Turismo y paz- Urabá Antioqueño.</t>
  </si>
  <si>
    <t>Alcadía de San Antero</t>
  </si>
  <si>
    <t>FNTP-183-2018</t>
  </si>
  <si>
    <t>Promoción Turística del municipio de San Antero, Córdoba.</t>
  </si>
  <si>
    <t>FNTP-185-2018</t>
  </si>
  <si>
    <t>Diplomado en Gestión Integral de Destinos Turísticos</t>
  </si>
  <si>
    <t>Alcaldía de Bello</t>
  </si>
  <si>
    <t>FNTP-186-2018</t>
  </si>
  <si>
    <t>I CONGRESO NACIONAL DE TURISMO DE AVENTURA 2018</t>
  </si>
  <si>
    <t>FNTP-188-2018</t>
  </si>
  <si>
    <t>Fomento de las Estrategias de promoción turística y cultural de los municipios del Corredor Caribe en el Departamento de Bolívar, por medio de la participación en la versión XXXIX de la Feria Internacional de Turismo 2019.</t>
  </si>
  <si>
    <t>FNTP-190-2018</t>
  </si>
  <si>
    <t>Apoyo a la reactivación del Festival turístico Sirenato del Mar como estrategias para la promoción turística del Municipio Santiago de Tolú Subregión Golfo de Morrosquillo</t>
  </si>
  <si>
    <t>Asociación Hotelera Colombiana - Asotelca</t>
  </si>
  <si>
    <t>FNTP-192-2018</t>
  </si>
  <si>
    <t>Foro Académico para Hoteles Enfocado a las TICS</t>
  </si>
  <si>
    <t>FNTP-194-2018</t>
  </si>
  <si>
    <t>Promoción Nacional del Departamento de Arauca como destino turístico 2018.</t>
  </si>
  <si>
    <t>Alcadía de Medellín</t>
  </si>
  <si>
    <t>FNTP-196-2018</t>
  </si>
  <si>
    <t>Desarrollo del producto turístico asociado a la cultura silletera como tradición cultural declarada patrimonio inmaterial de Colombia</t>
  </si>
  <si>
    <t>Pre-viable</t>
  </si>
  <si>
    <t>FNTP-197-2018</t>
  </si>
  <si>
    <t>Fortalecer la competitividad turística a través del estudio de ordenamiento de cuatro (4) playas turísticas del municipio de Acandí, Chocó</t>
  </si>
  <si>
    <t>FNTP-198-2018</t>
  </si>
  <si>
    <t>Estudio de accesibilidad para Melgar y Villa de Leyva</t>
  </si>
  <si>
    <t>Radicado</t>
  </si>
  <si>
    <t>FNTP-199-2018</t>
  </si>
  <si>
    <t>Talleres para generar habilidades en atención de eventos y servicio al cliente para empresas del sector turístico y gastronómico del Atlántico.</t>
  </si>
  <si>
    <t xml:space="preserve">Alcadía de Medellín </t>
  </si>
  <si>
    <t>FNTP-201-2018</t>
  </si>
  <si>
    <t>Fortalecimiento de Medellín como destino turístico accesible</t>
  </si>
  <si>
    <t>FNTP-202-2018</t>
  </si>
  <si>
    <t>Actualización del Inventario de Atractivos Turísticos del Departamento de 44 municipios de Cundinamarca.</t>
  </si>
  <si>
    <t>FNTP-203-2018</t>
  </si>
  <si>
    <t>Estudio para el fortalecimiento de la competitividad turística de los municipios de Vélez, Charalá, Curití y Cepitá, pertenecientes al corredor turístico nororiental</t>
  </si>
  <si>
    <t>Gobernación Boyacá</t>
  </si>
  <si>
    <t>FNTP-208-2018</t>
  </si>
  <si>
    <t>Ciclo de diplomas en turismo Gestión Pública del turismo, Turismo comunitario y mejores prácticas para el turismo del departamento de Boyacá</t>
  </si>
  <si>
    <t>Alcaldía de Floridablanca</t>
  </si>
  <si>
    <t>FNTP-209-2018</t>
  </si>
  <si>
    <t>Promoción turística de Floridablanca, la Ciudad Dulce de Colombia.</t>
  </si>
  <si>
    <t>Acodres</t>
  </si>
  <si>
    <t>FNTP-210-2018</t>
  </si>
  <si>
    <t>Apoyo a la realización del IV Congreso Nacional de Estudiantes de Gastronomía</t>
  </si>
  <si>
    <t>Mercadeo y promoción turística nacional y regional</t>
  </si>
  <si>
    <t>FNTP-189-2018</t>
  </si>
  <si>
    <t>Promoción turística nacional de Inzá (Tierradentro) 2018.</t>
  </si>
  <si>
    <t>No.</t>
  </si>
  <si>
    <t>Octubre de 2017 a septiembre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</si>
</sst>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 numFmtId="174" formatCode="&quot;$&quot;\ #,##0_);[Red]\(&quot;$&quot;\ #,##0\)"/>
    <numFmt numFmtId="175" formatCode="_(&quot;$&quot;\ * #,##0.00_);_(&quot;$&quot;\ * \(#,##0.00\);_(&quot;$&quot;\ * &quot;-&quot;??_);_(@_)"/>
  </numFmts>
  <fonts count="36"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name val="Arial"/>
      <family val="2"/>
    </font>
    <font>
      <sz val="10"/>
      <color rgb="FF000000"/>
      <name val="Futura Std Book"/>
      <family val="2"/>
    </font>
    <font>
      <sz val="9"/>
      <color theme="1"/>
      <name val="Futura Std Book"/>
      <family val="2"/>
    </font>
    <font>
      <b/>
      <sz val="10"/>
      <color theme="0"/>
      <name val="Futura Std Book"/>
      <family val="2"/>
    </font>
    <font>
      <sz val="10"/>
      <name val="Arial"/>
    </font>
    <font>
      <sz val="9"/>
      <name val="Futura Std Book"/>
      <family val="2"/>
    </font>
  </fonts>
  <fills count="13">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00B050"/>
        <bgColor indexed="64"/>
      </patternFill>
    </fill>
    <fill>
      <patternFill patternType="solid">
        <fgColor rgb="FF00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3">
    <xf numFmtId="0" fontId="0" fillId="0" borderId="0"/>
    <xf numFmtId="43" fontId="4"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0" fontId="3" fillId="0" borderId="0"/>
    <xf numFmtId="0" fontId="2" fillId="0" borderId="0"/>
    <xf numFmtId="168"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9" fontId="34" fillId="0" borderId="0" applyFont="0" applyFill="0" applyBorder="0" applyAlignment="0" applyProtection="0"/>
    <xf numFmtId="175" fontId="1" fillId="0" borderId="0" applyFont="0" applyFill="0" applyBorder="0" applyAlignment="0" applyProtection="0"/>
  </cellStyleXfs>
  <cellXfs count="187">
    <xf numFmtId="0" fontId="0" fillId="0" borderId="0" xfId="0"/>
    <xf numFmtId="0" fontId="7" fillId="0" borderId="0" xfId="5" applyFont="1"/>
    <xf numFmtId="0" fontId="9" fillId="0" borderId="0" xfId="5" applyFont="1"/>
    <xf numFmtId="0" fontId="10" fillId="0" borderId="0" xfId="5" applyFont="1" applyFill="1" applyBorder="1" applyAlignment="1">
      <alignment horizontal="center" vertical="center" wrapText="1"/>
    </xf>
    <xf numFmtId="0" fontId="7" fillId="0" borderId="0" xfId="5" applyFont="1" applyBorder="1"/>
    <xf numFmtId="0" fontId="9" fillId="0" borderId="0" xfId="5" applyFont="1" applyAlignment="1">
      <alignment vertical="center"/>
    </xf>
    <xf numFmtId="0" fontId="8" fillId="0" borderId="1" xfId="5" applyFont="1" applyFill="1" applyBorder="1" applyAlignment="1">
      <alignment horizontal="left" vertical="center" wrapText="1"/>
    </xf>
    <xf numFmtId="0" fontId="7" fillId="0" borderId="0" xfId="5" applyFont="1" applyAlignment="1">
      <alignment vertical="center"/>
    </xf>
    <xf numFmtId="0" fontId="9" fillId="0" borderId="1" xfId="5" applyFont="1" applyFill="1" applyBorder="1" applyAlignment="1">
      <alignment horizontal="justify" vertical="justify" wrapText="1"/>
    </xf>
    <xf numFmtId="0" fontId="9" fillId="0" borderId="1" xfId="5" applyFont="1" applyFill="1" applyBorder="1" applyAlignment="1">
      <alignment horizontal="left" vertical="center" wrapText="1"/>
    </xf>
    <xf numFmtId="0" fontId="9" fillId="2" borderId="1" xfId="5" applyFont="1" applyFill="1" applyBorder="1" applyAlignment="1">
      <alignment horizontal="justify" vertical="top" wrapText="1"/>
    </xf>
    <xf numFmtId="0" fontId="8" fillId="2" borderId="1" xfId="5" applyFont="1" applyFill="1" applyBorder="1" applyAlignment="1">
      <alignment horizontal="left" vertical="center" wrapText="1"/>
    </xf>
    <xf numFmtId="0" fontId="7" fillId="2" borderId="0" xfId="5" applyFont="1" applyFill="1" applyAlignment="1">
      <alignment vertical="center"/>
    </xf>
    <xf numFmtId="0" fontId="11" fillId="0" borderId="0" xfId="4" applyFont="1" applyAlignment="1" applyProtection="1">
      <protection hidden="1"/>
    </xf>
    <xf numFmtId="0" fontId="12" fillId="0" borderId="0" xfId="4" applyFont="1" applyAlignment="1"/>
    <xf numFmtId="0" fontId="12" fillId="0" borderId="0" xfId="4" applyFont="1" applyAlignment="1" applyProtection="1">
      <protection hidden="1"/>
    </xf>
    <xf numFmtId="0" fontId="11" fillId="0" borderId="0" xfId="4" applyFont="1" applyAlignment="1"/>
    <xf numFmtId="0" fontId="9" fillId="0" borderId="0" xfId="4" applyFont="1" applyBorder="1" applyAlignment="1" applyProtection="1">
      <alignment horizontal="left"/>
      <protection locked="0"/>
    </xf>
    <xf numFmtId="0" fontId="14" fillId="0" borderId="0" xfId="4" applyFont="1" applyBorder="1" applyAlignment="1" applyProtection="1">
      <alignment horizontal="left"/>
      <protection locked="0"/>
    </xf>
    <xf numFmtId="0" fontId="17" fillId="6" borderId="26" xfId="4" applyFont="1" applyFill="1" applyBorder="1" applyAlignment="1" applyProtection="1">
      <alignment vertical="center" wrapText="1"/>
      <protection locked="0"/>
    </xf>
    <xf numFmtId="0" fontId="18" fillId="0" borderId="0" xfId="4" applyFont="1" applyAlignment="1" applyProtection="1">
      <alignment horizontal="center" vertical="center" wrapText="1"/>
      <protection hidden="1"/>
    </xf>
    <xf numFmtId="0" fontId="18" fillId="0" borderId="0" xfId="4" applyFont="1" applyAlignment="1" applyProtection="1">
      <protection hidden="1"/>
    </xf>
    <xf numFmtId="0" fontId="18" fillId="0" borderId="0" xfId="4" applyFont="1" applyAlignment="1">
      <alignment horizontal="center" vertical="center" wrapText="1"/>
    </xf>
    <xf numFmtId="0" fontId="18" fillId="0" borderId="0" xfId="4" applyFont="1" applyProtection="1">
      <protection hidden="1"/>
    </xf>
    <xf numFmtId="0" fontId="18" fillId="0" borderId="0" xfId="4" applyFont="1"/>
    <xf numFmtId="0" fontId="15" fillId="0" borderId="1" xfId="4" applyFont="1" applyFill="1" applyBorder="1" applyAlignment="1" applyProtection="1">
      <alignment horizontal="center" vertical="top" wrapText="1"/>
      <protection locked="0"/>
    </xf>
    <xf numFmtId="0" fontId="19" fillId="0" borderId="1" xfId="4" applyFont="1" applyFill="1" applyBorder="1" applyAlignment="1" applyProtection="1">
      <alignment horizontal="center" vertical="top" wrapText="1"/>
      <protection locked="0"/>
    </xf>
    <xf numFmtId="0" fontId="11" fillId="0" borderId="0" xfId="4" applyFont="1" applyProtection="1">
      <protection hidden="1"/>
    </xf>
    <xf numFmtId="0" fontId="11" fillId="0" borderId="0" xfId="4" applyFont="1"/>
    <xf numFmtId="0" fontId="11" fillId="0" borderId="10" xfId="4" applyFont="1" applyBorder="1" applyProtection="1">
      <protection locked="0"/>
    </xf>
    <xf numFmtId="0" fontId="11" fillId="0" borderId="11" xfId="4" applyFont="1" applyBorder="1" applyProtection="1">
      <protection locked="0"/>
    </xf>
    <xf numFmtId="0" fontId="11" fillId="0" borderId="12" xfId="4" applyFont="1" applyBorder="1" applyProtection="1">
      <protection locked="0"/>
    </xf>
    <xf numFmtId="0" fontId="11" fillId="0" borderId="16" xfId="4" applyFont="1" applyBorder="1" applyProtection="1">
      <protection locked="0"/>
    </xf>
    <xf numFmtId="0" fontId="11" fillId="0" borderId="0" xfId="4" applyFont="1" applyBorder="1" applyProtection="1">
      <protection locked="0"/>
    </xf>
    <xf numFmtId="0" fontId="11" fillId="0" borderId="17" xfId="4" applyFont="1" applyBorder="1" applyProtection="1">
      <protection locked="0"/>
    </xf>
    <xf numFmtId="0" fontId="12" fillId="0" borderId="0" xfId="4" applyFont="1" applyProtection="1">
      <protection hidden="1"/>
    </xf>
    <xf numFmtId="0" fontId="20" fillId="0" borderId="5" xfId="4" applyFont="1" applyBorder="1" applyProtection="1">
      <protection locked="0"/>
    </xf>
    <xf numFmtId="0" fontId="20" fillId="0" borderId="0" xfId="4" applyFont="1" applyBorder="1" applyProtection="1">
      <protection locked="0"/>
    </xf>
    <xf numFmtId="0" fontId="21" fillId="0" borderId="0" xfId="4" applyFont="1" applyBorder="1" applyProtection="1">
      <protection locked="0"/>
    </xf>
    <xf numFmtId="0" fontId="20" fillId="0" borderId="16" xfId="4" applyFont="1" applyBorder="1" applyAlignment="1" applyProtection="1">
      <alignment horizontal="right"/>
      <protection locked="0"/>
    </xf>
    <xf numFmtId="0" fontId="20" fillId="0" borderId="0" xfId="4" applyFont="1" applyBorder="1" applyAlignment="1" applyProtection="1">
      <alignment horizontal="right"/>
      <protection locked="0"/>
    </xf>
    <xf numFmtId="0" fontId="8" fillId="0" borderId="20" xfId="4" applyFont="1" applyBorder="1" applyAlignment="1" applyProtection="1">
      <alignment horizontal="left"/>
      <protection locked="0"/>
    </xf>
    <xf numFmtId="0" fontId="8" fillId="0" borderId="21" xfId="4" applyFont="1" applyBorder="1" applyAlignment="1" applyProtection="1">
      <alignment horizontal="center"/>
      <protection locked="0"/>
    </xf>
    <xf numFmtId="0" fontId="8" fillId="0" borderId="22" xfId="4" applyFont="1" applyBorder="1" applyAlignment="1" applyProtection="1">
      <alignment horizontal="center"/>
      <protection locked="0"/>
    </xf>
    <xf numFmtId="0" fontId="19" fillId="0" borderId="0" xfId="4" applyFont="1" applyBorder="1" applyAlignment="1" applyProtection="1">
      <alignment horizontal="center"/>
      <protection locked="0"/>
    </xf>
    <xf numFmtId="0" fontId="9" fillId="0" borderId="23" xfId="4" applyFont="1" applyBorder="1" applyAlignment="1" applyProtection="1">
      <alignment horizontal="left" vertical="justify"/>
      <protection locked="0"/>
    </xf>
    <xf numFmtId="0" fontId="9" fillId="0" borderId="16" xfId="6" applyNumberFormat="1" applyFont="1" applyBorder="1" applyAlignment="1" applyProtection="1">
      <alignment horizontal="center"/>
      <protection locked="0"/>
    </xf>
    <xf numFmtId="9" fontId="16" fillId="0" borderId="16" xfId="8" applyFont="1" applyBorder="1" applyAlignment="1" applyProtection="1">
      <alignment horizontal="left"/>
    </xf>
    <xf numFmtId="167" fontId="16" fillId="0" borderId="0" xfId="7" applyFont="1" applyBorder="1" applyAlignment="1" applyProtection="1">
      <alignment horizontal="left"/>
      <protection locked="0"/>
    </xf>
    <xf numFmtId="9" fontId="16" fillId="0" borderId="0" xfId="8" applyFont="1" applyBorder="1" applyAlignment="1" applyProtection="1">
      <alignment horizontal="left"/>
      <protection locked="0"/>
    </xf>
    <xf numFmtId="9" fontId="16" fillId="0" borderId="17" xfId="8" applyFont="1" applyBorder="1" applyAlignment="1" applyProtection="1">
      <alignment horizontal="left"/>
      <protection locked="0"/>
    </xf>
    <xf numFmtId="0" fontId="23" fillId="0" borderId="0" xfId="4" applyFont="1" applyProtection="1">
      <protection hidden="1"/>
    </xf>
    <xf numFmtId="171" fontId="12" fillId="0" borderId="0" xfId="7" applyNumberFormat="1" applyFont="1" applyProtection="1">
      <protection hidden="1"/>
    </xf>
    <xf numFmtId="170" fontId="9" fillId="0" borderId="16" xfId="6" applyNumberFormat="1" applyFont="1" applyBorder="1" applyAlignment="1" applyProtection="1">
      <alignment horizontal="center"/>
      <protection locked="0"/>
    </xf>
    <xf numFmtId="0" fontId="9" fillId="0" borderId="25" xfId="4" applyFont="1" applyBorder="1" applyAlignment="1" applyProtection="1">
      <alignment horizontal="left" vertical="justify"/>
      <protection locked="0"/>
    </xf>
    <xf numFmtId="0" fontId="9" fillId="0" borderId="16" xfId="4" applyFont="1" applyBorder="1" applyAlignment="1" applyProtection="1">
      <alignment horizontal="left" vertical="justify"/>
      <protection locked="0"/>
    </xf>
    <xf numFmtId="169" fontId="22" fillId="0" borderId="0" xfId="6" applyNumberFormat="1" applyFont="1" applyBorder="1" applyAlignment="1" applyProtection="1">
      <alignment horizontal="center"/>
      <protection locked="0"/>
    </xf>
    <xf numFmtId="170" fontId="9" fillId="0" borderId="0" xfId="6" applyNumberFormat="1" applyFont="1" applyBorder="1" applyAlignment="1" applyProtection="1">
      <alignment horizontal="center"/>
      <protection locked="0"/>
    </xf>
    <xf numFmtId="9" fontId="16" fillId="0" borderId="0" xfId="8" applyFont="1" applyBorder="1" applyAlignment="1" applyProtection="1">
      <alignment horizontal="left"/>
    </xf>
    <xf numFmtId="0" fontId="9" fillId="0" borderId="16" xfId="4" applyFont="1" applyBorder="1" applyAlignment="1" applyProtection="1">
      <alignment horizontal="center" vertical="justify"/>
      <protection locked="0"/>
    </xf>
    <xf numFmtId="0" fontId="8" fillId="0" borderId="16" xfId="4" applyFont="1" applyBorder="1" applyAlignment="1" applyProtection="1">
      <alignment vertical="top" wrapText="1"/>
      <protection locked="0"/>
    </xf>
    <xf numFmtId="0" fontId="25" fillId="0" borderId="0" xfId="4" applyFont="1" applyBorder="1" applyAlignment="1" applyProtection="1">
      <alignment vertical="top" wrapText="1"/>
      <protection locked="0"/>
    </xf>
    <xf numFmtId="0" fontId="25" fillId="0" borderId="17" xfId="4" applyFont="1" applyBorder="1" applyAlignment="1" applyProtection="1">
      <alignment vertical="top" wrapText="1"/>
      <protection locked="0"/>
    </xf>
    <xf numFmtId="0" fontId="9" fillId="0" borderId="16" xfId="4" applyFont="1" applyBorder="1" applyAlignment="1" applyProtection="1">
      <alignment vertical="center" wrapText="1"/>
    </xf>
    <xf numFmtId="0" fontId="9" fillId="3" borderId="16" xfId="4" applyFont="1" applyFill="1" applyBorder="1" applyAlignment="1" applyProtection="1">
      <alignment vertical="center"/>
    </xf>
    <xf numFmtId="0" fontId="9" fillId="4" borderId="16" xfId="4" applyFont="1" applyFill="1" applyBorder="1" applyAlignment="1" applyProtection="1">
      <alignment vertical="center"/>
    </xf>
    <xf numFmtId="0" fontId="9" fillId="5" borderId="16" xfId="4" applyFont="1" applyFill="1" applyBorder="1" applyAlignment="1" applyProtection="1">
      <alignment vertical="center"/>
    </xf>
    <xf numFmtId="0" fontId="9" fillId="0" borderId="13" xfId="4" applyFont="1" applyBorder="1" applyAlignment="1" applyProtection="1">
      <alignment vertical="center"/>
    </xf>
    <xf numFmtId="0" fontId="11" fillId="0" borderId="0" xfId="4" applyFont="1" applyProtection="1">
      <protection locked="0"/>
    </xf>
    <xf numFmtId="0" fontId="15" fillId="7" borderId="7" xfId="4" applyFont="1" applyFill="1" applyBorder="1" applyAlignment="1">
      <alignment vertical="center" wrapText="1"/>
    </xf>
    <xf numFmtId="0" fontId="15" fillId="7" borderId="8" xfId="4" applyFont="1" applyFill="1" applyBorder="1" applyAlignment="1">
      <alignment vertical="center" wrapText="1"/>
    </xf>
    <xf numFmtId="0" fontId="15" fillId="7" borderId="1" xfId="4" applyFont="1" applyFill="1" applyBorder="1" applyAlignment="1" applyProtection="1">
      <alignment horizontal="center" vertical="center" wrapText="1"/>
      <protection locked="0"/>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pplyProtection="1">
      <alignment horizontal="center" vertical="center" wrapText="1"/>
      <protection locked="0"/>
    </xf>
    <xf numFmtId="169" fontId="22" fillId="0" borderId="24" xfId="6" applyNumberFormat="1" applyFont="1" applyBorder="1" applyAlignment="1" applyProtection="1">
      <protection locked="0"/>
    </xf>
    <xf numFmtId="169" fontId="22" fillId="0" borderId="6" xfId="6" applyNumberFormat="1" applyFont="1" applyBorder="1" applyAlignment="1" applyProtection="1">
      <protection locked="0"/>
    </xf>
    <xf numFmtId="0" fontId="0" fillId="2" borderId="0" xfId="0" applyFill="1"/>
    <xf numFmtId="9" fontId="9" fillId="2" borderId="1" xfId="5" applyNumberFormat="1" applyFont="1" applyFill="1" applyBorder="1" applyAlignment="1">
      <alignment horizontal="left" vertical="center" wrapText="1"/>
    </xf>
    <xf numFmtId="0" fontId="9" fillId="0" borderId="1" xfId="5" applyFont="1" applyFill="1" applyBorder="1" applyAlignment="1">
      <alignment horizontal="left" vertical="center" wrapText="1"/>
    </xf>
    <xf numFmtId="0" fontId="26" fillId="2" borderId="0" xfId="0" applyFont="1" applyFill="1" applyAlignment="1">
      <alignment vertical="center" wrapText="1"/>
    </xf>
    <xf numFmtId="0" fontId="27" fillId="2" borderId="0" xfId="0" applyFont="1" applyFill="1" applyAlignment="1">
      <alignment vertical="center" wrapText="1"/>
    </xf>
    <xf numFmtId="0" fontId="26" fillId="2" borderId="28" xfId="0" applyFont="1" applyFill="1" applyBorder="1" applyAlignment="1">
      <alignment vertical="center" wrapText="1"/>
    </xf>
    <xf numFmtId="0" fontId="3" fillId="2" borderId="29" xfId="0" applyFont="1" applyFill="1" applyBorder="1" applyAlignment="1">
      <alignment horizontal="center"/>
    </xf>
    <xf numFmtId="0" fontId="0" fillId="2" borderId="30" xfId="0" applyFill="1" applyBorder="1"/>
    <xf numFmtId="0" fontId="26" fillId="2" borderId="31" xfId="0" applyFont="1" applyFill="1" applyBorder="1" applyAlignment="1">
      <alignment vertical="center" wrapText="1"/>
    </xf>
    <xf numFmtId="0" fontId="3" fillId="2" borderId="0" xfId="0" applyFont="1" applyFill="1" applyBorder="1" applyAlignment="1">
      <alignment horizontal="center" vertical="center"/>
    </xf>
    <xf numFmtId="49" fontId="0" fillId="2" borderId="32" xfId="0" applyNumberFormat="1" applyFill="1" applyBorder="1" applyAlignment="1">
      <alignment horizontal="left"/>
    </xf>
    <xf numFmtId="0" fontId="3" fillId="2" borderId="0" xfId="0" applyFont="1" applyFill="1" applyBorder="1" applyAlignment="1">
      <alignment horizontal="center" vertical="top"/>
    </xf>
    <xf numFmtId="15" fontId="0" fillId="2" borderId="32" xfId="0" applyNumberFormat="1" applyFill="1" applyBorder="1" applyAlignment="1">
      <alignment horizontal="left"/>
    </xf>
    <xf numFmtId="0" fontId="29" fillId="8" borderId="33" xfId="0" applyFont="1" applyFill="1" applyBorder="1" applyAlignment="1">
      <alignment horizontal="center" vertical="center" wrapText="1"/>
    </xf>
    <xf numFmtId="0" fontId="29" fillId="9" borderId="33" xfId="0" applyFont="1" applyFill="1" applyBorder="1" applyAlignment="1">
      <alignment horizontal="center" vertical="center" wrapText="1"/>
    </xf>
    <xf numFmtId="14" fontId="26" fillId="2" borderId="33"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31" fillId="0" borderId="1" xfId="0"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14" fontId="27"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49" fontId="27"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172" fontId="27" fillId="2" borderId="1" xfId="0" applyNumberFormat="1" applyFont="1" applyFill="1" applyBorder="1" applyAlignment="1">
      <alignment horizontal="center" vertical="center" wrapText="1"/>
    </xf>
    <xf numFmtId="172" fontId="27" fillId="0" borderId="1" xfId="0" applyNumberFormat="1" applyFont="1" applyFill="1" applyBorder="1" applyAlignment="1">
      <alignment horizontal="center" vertical="center" wrapText="1"/>
    </xf>
    <xf numFmtId="173" fontId="27" fillId="0" borderId="1" xfId="9" applyNumberFormat="1" applyFont="1" applyBorder="1" applyAlignment="1">
      <alignment horizontal="center" vertical="center" wrapText="1"/>
    </xf>
    <xf numFmtId="173" fontId="27" fillId="0" borderId="1" xfId="9" applyNumberFormat="1" applyFont="1" applyFill="1" applyBorder="1" applyAlignment="1">
      <alignment horizontal="center" vertical="center" wrapText="1"/>
    </xf>
    <xf numFmtId="174" fontId="27" fillId="2" borderId="1" xfId="0" applyNumberFormat="1" applyFont="1" applyFill="1" applyBorder="1" applyAlignment="1">
      <alignment horizontal="center" vertical="center" wrapText="1"/>
    </xf>
    <xf numFmtId="174" fontId="19" fillId="2" borderId="1" xfId="0" applyNumberFormat="1" applyFont="1" applyFill="1" applyBorder="1" applyAlignment="1">
      <alignment horizontal="center" vertical="center" wrapText="1"/>
    </xf>
    <xf numFmtId="174" fontId="19" fillId="0" borderId="1" xfId="0" applyNumberFormat="1" applyFont="1" applyFill="1" applyBorder="1" applyAlignment="1">
      <alignment horizontal="center" vertical="center" wrapText="1"/>
    </xf>
    <xf numFmtId="174" fontId="3" fillId="2" borderId="1" xfId="0" applyNumberFormat="1" applyFont="1" applyFill="1" applyBorder="1" applyAlignment="1">
      <alignment horizontal="center" vertical="center"/>
    </xf>
    <xf numFmtId="164" fontId="31" fillId="0" borderId="1" xfId="10" applyFont="1" applyBorder="1" applyAlignment="1">
      <alignment horizontal="center" vertical="center" wrapText="1"/>
    </xf>
    <xf numFmtId="173" fontId="32" fillId="0" borderId="1" xfId="9" applyNumberFormat="1" applyFont="1" applyFill="1" applyBorder="1" applyAlignment="1">
      <alignment horizontal="center" vertical="center" wrapText="1"/>
    </xf>
    <xf numFmtId="0" fontId="35"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14" fontId="35" fillId="10" borderId="1" xfId="12" applyNumberFormat="1" applyFont="1" applyFill="1" applyBorder="1" applyAlignment="1">
      <alignment horizontal="center" vertical="center" wrapText="1"/>
    </xf>
    <xf numFmtId="14" fontId="35" fillId="2" borderId="1" xfId="0" applyNumberFormat="1" applyFont="1" applyFill="1" applyBorder="1" applyAlignment="1">
      <alignment horizontal="center" vertical="center"/>
    </xf>
    <xf numFmtId="173" fontId="35" fillId="2" borderId="1" xfId="9" applyNumberFormat="1" applyFont="1" applyFill="1" applyBorder="1" applyAlignment="1">
      <alignment horizontal="center" vertical="center"/>
    </xf>
    <xf numFmtId="0" fontId="35" fillId="2" borderId="0" xfId="0" applyFont="1" applyFill="1"/>
    <xf numFmtId="14" fontId="35" fillId="2"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19" fillId="2" borderId="0" xfId="0" applyFont="1" applyFill="1" applyAlignment="1">
      <alignment vertical="center"/>
    </xf>
    <xf numFmtId="0" fontId="3" fillId="2" borderId="0" xfId="0" applyFont="1" applyFill="1"/>
    <xf numFmtId="9" fontId="11" fillId="0" borderId="11" xfId="11" applyFont="1" applyBorder="1" applyProtection="1">
      <protection locked="0"/>
    </xf>
    <xf numFmtId="9" fontId="22" fillId="11" borderId="24" xfId="11" applyFont="1" applyFill="1" applyBorder="1" applyAlignment="1" applyProtection="1">
      <protection locked="0"/>
    </xf>
    <xf numFmtId="9" fontId="22" fillId="11" borderId="6" xfId="11" applyFont="1" applyFill="1" applyBorder="1" applyAlignment="1" applyProtection="1">
      <protection locked="0"/>
    </xf>
    <xf numFmtId="0" fontId="9" fillId="2" borderId="1" xfId="5"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7" xfId="0" applyFont="1" applyFill="1" applyBorder="1" applyAlignment="1">
      <alignment horizontal="justify" vertical="center" wrapText="1"/>
    </xf>
    <xf numFmtId="0" fontId="8" fillId="7" borderId="9" xfId="0" applyFont="1" applyFill="1" applyBorder="1" applyAlignment="1">
      <alignment horizontal="justify" vertical="center" wrapText="1"/>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9" fillId="2" borderId="7" xfId="5" applyFont="1" applyFill="1" applyBorder="1" applyAlignment="1">
      <alignment horizontal="justify" vertical="center" wrapText="1"/>
    </xf>
    <xf numFmtId="0" fontId="9" fillId="2" borderId="8" xfId="5" applyFont="1" applyFill="1" applyBorder="1" applyAlignment="1">
      <alignment horizontal="justify" vertical="center" wrapText="1"/>
    </xf>
    <xf numFmtId="0" fontId="9" fillId="2" borderId="9" xfId="5" applyFont="1" applyFill="1" applyBorder="1" applyAlignment="1">
      <alignment horizontal="justify" vertical="center" wrapText="1"/>
    </xf>
    <xf numFmtId="0" fontId="8" fillId="2" borderId="7" xfId="5" applyFont="1" applyFill="1" applyBorder="1" applyAlignment="1">
      <alignment horizontal="center" vertical="center" wrapText="1"/>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9" fillId="0" borderId="0" xfId="4" applyFont="1" applyBorder="1" applyAlignment="1" applyProtection="1">
      <alignment vertical="center" wrapText="1"/>
    </xf>
    <xf numFmtId="0" fontId="9" fillId="0" borderId="17" xfId="4" applyFont="1" applyBorder="1" applyAlignment="1" applyProtection="1">
      <alignment vertical="center" wrapText="1"/>
    </xf>
    <xf numFmtId="0" fontId="9" fillId="0" borderId="14" xfId="4" applyFont="1" applyBorder="1" applyAlignment="1" applyProtection="1">
      <alignment vertical="center" wrapText="1"/>
    </xf>
    <xf numFmtId="0" fontId="9" fillId="0" borderId="15" xfId="4" applyFont="1" applyBorder="1" applyAlignment="1" applyProtection="1">
      <alignment vertical="center" wrapText="1"/>
    </xf>
    <xf numFmtId="0" fontId="16" fillId="0" borderId="26" xfId="4" applyFont="1" applyFill="1" applyBorder="1" applyAlignment="1" applyProtection="1">
      <alignment horizontal="center" vertical="center" wrapText="1"/>
      <protection locked="0"/>
    </xf>
    <xf numFmtId="0" fontId="16" fillId="0" borderId="27" xfId="4" applyFont="1" applyFill="1" applyBorder="1" applyAlignment="1" applyProtection="1">
      <alignment horizontal="center" vertical="center" wrapText="1"/>
      <protection locked="0"/>
    </xf>
    <xf numFmtId="0" fontId="20" fillId="0" borderId="18" xfId="4" applyFont="1" applyBorder="1" applyAlignment="1" applyProtection="1">
      <alignment horizontal="right"/>
      <protection locked="0"/>
    </xf>
    <xf numFmtId="0" fontId="20" fillId="0" borderId="19" xfId="4" applyFont="1" applyBorder="1" applyAlignment="1" applyProtection="1">
      <alignment horizontal="right"/>
      <protection locked="0"/>
    </xf>
    <xf numFmtId="0" fontId="24" fillId="0" borderId="7" xfId="4" applyFont="1" applyBorder="1" applyAlignment="1" applyProtection="1">
      <alignment horizontal="center"/>
      <protection locked="0"/>
    </xf>
    <xf numFmtId="0" fontId="24" fillId="0" borderId="8"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5" fillId="0" borderId="10" xfId="4" applyFont="1" applyBorder="1" applyAlignment="1" applyProtection="1">
      <alignment vertical="top" wrapText="1"/>
      <protection locked="0"/>
    </xf>
    <xf numFmtId="0" fontId="25" fillId="0" borderId="11" xfId="4" applyFont="1" applyBorder="1" applyAlignment="1" applyProtection="1">
      <alignment vertical="top" wrapText="1"/>
      <protection locked="0"/>
    </xf>
    <xf numFmtId="0" fontId="25" fillId="0" borderId="12" xfId="4" applyFont="1" applyBorder="1" applyAlignment="1" applyProtection="1">
      <alignment vertical="top" wrapText="1"/>
      <protection locked="0"/>
    </xf>
    <xf numFmtId="0" fontId="17" fillId="0" borderId="16" xfId="4" applyFont="1" applyBorder="1" applyAlignment="1">
      <alignment vertical="top" wrapText="1"/>
    </xf>
    <xf numFmtId="0" fontId="17" fillId="0" borderId="0" xfId="4" applyFont="1" applyBorder="1" applyAlignment="1">
      <alignment vertical="top" wrapText="1"/>
    </xf>
    <xf numFmtId="0" fontId="17" fillId="0" borderId="17" xfId="4" applyFont="1" applyBorder="1" applyAlignment="1">
      <alignment vertical="top" wrapText="1"/>
    </xf>
    <xf numFmtId="0" fontId="17" fillId="0" borderId="13" xfId="4" applyFont="1" applyBorder="1" applyAlignment="1">
      <alignment vertical="top" wrapText="1"/>
    </xf>
    <xf numFmtId="0" fontId="17" fillId="0" borderId="14" xfId="4" applyFont="1" applyBorder="1" applyAlignment="1">
      <alignment vertical="top" wrapText="1"/>
    </xf>
    <xf numFmtId="0" fontId="17" fillId="0" borderId="15" xfId="4" applyFont="1" applyBorder="1" applyAlignment="1">
      <alignment vertical="top" wrapText="1"/>
    </xf>
    <xf numFmtId="0" fontId="15" fillId="7" borderId="7" xfId="4" applyFont="1" applyFill="1" applyBorder="1" applyAlignment="1">
      <alignment horizontal="left" vertical="center" wrapText="1"/>
    </xf>
    <xf numFmtId="0" fontId="15" fillId="7" borderId="8" xfId="4" applyFont="1" applyFill="1" applyBorder="1" applyAlignment="1">
      <alignment horizontal="left" vertical="center" wrapText="1"/>
    </xf>
    <xf numFmtId="0" fontId="15" fillId="7" borderId="9" xfId="4" applyFont="1" applyFill="1" applyBorder="1" applyAlignment="1">
      <alignment horizontal="left" vertical="center" wrapText="1"/>
    </xf>
    <xf numFmtId="0" fontId="15" fillId="7" borderId="1" xfId="4" applyFont="1" applyFill="1" applyBorder="1" applyAlignment="1" applyProtection="1">
      <alignment horizontal="center" vertical="center"/>
      <protection locked="0"/>
    </xf>
    <xf numFmtId="0" fontId="16" fillId="0" borderId="10" xfId="4" applyFont="1" applyFill="1" applyBorder="1" applyAlignment="1" applyProtection="1">
      <alignment horizontal="center" vertical="center" wrapText="1"/>
      <protection locked="0"/>
    </xf>
    <xf numFmtId="0" fontId="16" fillId="0" borderId="11" xfId="4" applyFont="1" applyFill="1" applyBorder="1" applyAlignment="1" applyProtection="1">
      <alignment horizontal="center" vertical="center" wrapText="1"/>
      <protection locked="0"/>
    </xf>
    <xf numFmtId="0" fontId="16" fillId="0" borderId="12" xfId="4" applyFont="1" applyFill="1" applyBorder="1" applyAlignment="1" applyProtection="1">
      <alignment horizontal="center" vertical="center" wrapText="1"/>
      <protection locked="0"/>
    </xf>
    <xf numFmtId="0" fontId="16" fillId="0" borderId="13" xfId="4" applyFont="1" applyFill="1" applyBorder="1" applyAlignment="1" applyProtection="1">
      <alignment horizontal="center" vertical="center" wrapText="1"/>
      <protection locked="0"/>
    </xf>
    <xf numFmtId="0" fontId="16" fillId="0" borderId="14" xfId="4" applyFont="1" applyFill="1" applyBorder="1" applyAlignment="1" applyProtection="1">
      <alignment horizontal="center" vertical="center" wrapText="1"/>
      <protection locked="0"/>
    </xf>
    <xf numFmtId="0" fontId="16" fillId="0" borderId="15" xfId="4" applyFont="1" applyFill="1" applyBorder="1" applyAlignment="1" applyProtection="1">
      <alignment horizontal="center" vertical="center" wrapText="1"/>
      <protection locked="0"/>
    </xf>
    <xf numFmtId="9" fontId="16" fillId="2" borderId="26" xfId="4" applyNumberFormat="1" applyFont="1" applyFill="1" applyBorder="1" applyAlignment="1" applyProtection="1">
      <alignment horizontal="center" vertical="center" wrapText="1"/>
      <protection locked="0"/>
    </xf>
    <xf numFmtId="9" fontId="16" fillId="2" borderId="27" xfId="4" applyNumberFormat="1" applyFont="1" applyFill="1" applyBorder="1" applyAlignment="1" applyProtection="1">
      <alignment horizontal="center" vertical="center" wrapText="1"/>
      <protection locked="0"/>
    </xf>
    <xf numFmtId="0" fontId="8" fillId="0" borderId="0" xfId="4" applyFont="1" applyAlignment="1" applyProtection="1">
      <alignment horizontal="center"/>
      <protection locked="0"/>
    </xf>
    <xf numFmtId="0" fontId="13" fillId="0" borderId="0" xfId="4" applyFont="1" applyAlignment="1" applyProtection="1">
      <alignment horizontal="center"/>
      <protection locked="0"/>
    </xf>
    <xf numFmtId="0" fontId="16" fillId="7" borderId="8" xfId="4" applyFont="1" applyFill="1" applyBorder="1" applyAlignment="1">
      <alignment horizontal="left" vertical="center" wrapText="1"/>
    </xf>
    <xf numFmtId="0" fontId="28" fillId="2" borderId="29" xfId="0" applyFont="1" applyFill="1" applyBorder="1" applyAlignment="1">
      <alignment horizontal="center" vertical="top" wrapText="1"/>
    </xf>
    <xf numFmtId="0" fontId="28" fillId="2" borderId="0" xfId="0" applyFont="1" applyFill="1" applyBorder="1" applyAlignment="1">
      <alignment horizontal="center" vertical="top" wrapText="1"/>
    </xf>
    <xf numFmtId="9" fontId="33" fillId="12" borderId="1" xfId="11" applyFont="1" applyFill="1" applyBorder="1" applyAlignment="1" applyProtection="1">
      <alignment horizontal="center" vertical="center" wrapText="1"/>
      <protection locked="0"/>
    </xf>
  </cellXfs>
  <cellStyles count="13">
    <cellStyle name="Euro" xfId="2"/>
    <cellStyle name="Millares 2" xfId="1"/>
    <cellStyle name="Millares 3" xfId="7"/>
    <cellStyle name="Millares_Prueba formato indicadores con mensaje automático" xfId="6"/>
    <cellStyle name="Moneda" xfId="9" builtinId="4"/>
    <cellStyle name="Moneda [0]" xfId="10" builtinId="7"/>
    <cellStyle name="Moneda 2" xfId="3"/>
    <cellStyle name="Moneda 3" xfId="12"/>
    <cellStyle name="Normal" xfId="0" builtinId="0"/>
    <cellStyle name="Normal 2" xfId="4"/>
    <cellStyle name="Normal 3" xfId="5"/>
    <cellStyle name="Porcentaje" xfId="11"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8" formatCode="0%">
                  <c:v>0.64161849710982655</c:v>
                </c:pt>
              </c:numCache>
            </c:numRef>
          </c:val>
        </c:ser>
        <c:ser>
          <c:idx val="1"/>
          <c:order val="1"/>
          <c:tx>
            <c:strRef>
              <c:f>'estructura medicion indicadores'!$C$20</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8" formatCode="0%">
                  <c:v>0.6</c:v>
                </c:pt>
              </c:numCache>
            </c:numRef>
          </c:val>
        </c:ser>
        <c:dLbls>
          <c:showLegendKey val="0"/>
          <c:showVal val="0"/>
          <c:showCatName val="0"/>
          <c:showSerName val="0"/>
          <c:showPercent val="0"/>
          <c:showBubbleSize val="0"/>
        </c:dLbls>
        <c:gapWidth val="150"/>
        <c:axId val="-2144880816"/>
        <c:axId val="-2144875376"/>
      </c:barChart>
      <c:catAx>
        <c:axId val="-214488081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2144875376"/>
        <c:crosses val="autoZero"/>
        <c:auto val="1"/>
        <c:lblAlgn val="ctr"/>
        <c:lblOffset val="100"/>
        <c:noMultiLvlLbl val="0"/>
      </c:catAx>
      <c:valAx>
        <c:axId val="-2144875376"/>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0%" sourceLinked="0"/>
        <c:majorTickMark val="out"/>
        <c:minorTickMark val="none"/>
        <c:tickLblPos val="nextTo"/>
        <c:txPr>
          <a:bodyPr rot="0" vert="horz"/>
          <a:lstStyle/>
          <a:p>
            <a:pPr>
              <a:defRPr lang="es-ES"/>
            </a:pPr>
            <a:endParaRPr lang="es-CO"/>
          </a:p>
        </c:txPr>
        <c:crossAx val="-2144880816"/>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47625</xdr:rowOff>
    </xdr:from>
    <xdr:to>
      <xdr:col>2</xdr:col>
      <xdr:colOff>828675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619125"/>
          <a:ext cx="1323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139" t="s">
        <v>58</v>
      </c>
      <c r="C2" s="139"/>
      <c r="D2" s="140"/>
      <c r="E2" s="141"/>
    </row>
    <row r="3" spans="2:22" s="4" customFormat="1" ht="18" x14ac:dyDescent="0.3">
      <c r="B3" s="3"/>
      <c r="C3" s="3"/>
      <c r="D3" s="3"/>
      <c r="E3" s="3"/>
    </row>
    <row r="4" spans="2:22" s="5" customFormat="1" ht="85.5" customHeight="1" x14ac:dyDescent="0.2">
      <c r="B4" s="136" t="s">
        <v>62</v>
      </c>
      <c r="C4" s="136"/>
      <c r="D4" s="137" t="s">
        <v>65</v>
      </c>
      <c r="E4" s="138"/>
    </row>
    <row r="5" spans="2:22" s="7" customFormat="1" ht="23.25" customHeight="1" x14ac:dyDescent="0.2">
      <c r="B5" s="6" t="s">
        <v>0</v>
      </c>
      <c r="C5" s="142" t="s">
        <v>78</v>
      </c>
      <c r="D5" s="143"/>
      <c r="E5" s="144"/>
    </row>
    <row r="6" spans="2:22" s="7" customFormat="1" ht="56.25" customHeight="1" x14ac:dyDescent="0.2">
      <c r="B6" s="6" t="s">
        <v>1</v>
      </c>
      <c r="C6" s="142" t="s">
        <v>79</v>
      </c>
      <c r="D6" s="143"/>
      <c r="E6" s="144"/>
    </row>
    <row r="7" spans="2:22" s="7" customFormat="1" ht="104.25" customHeight="1" x14ac:dyDescent="0.2">
      <c r="B7" s="6" t="s">
        <v>57</v>
      </c>
      <c r="C7" s="8" t="s">
        <v>77</v>
      </c>
      <c r="D7" s="6" t="s">
        <v>2</v>
      </c>
      <c r="E7" s="9" t="s">
        <v>49</v>
      </c>
    </row>
    <row r="8" spans="2:22" s="7" customFormat="1" ht="50.25" customHeight="1" x14ac:dyDescent="0.2">
      <c r="B8" s="6" t="s">
        <v>53</v>
      </c>
      <c r="C8" s="10" t="s">
        <v>75</v>
      </c>
      <c r="D8" s="6" t="s">
        <v>3</v>
      </c>
      <c r="E8" s="78" t="s">
        <v>76</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7">
        <v>0.6</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45" t="s">
        <v>7</v>
      </c>
      <c r="C12" s="146"/>
      <c r="D12" s="146"/>
      <c r="E12" s="147"/>
      <c r="F12" s="7"/>
      <c r="G12" s="7"/>
      <c r="H12" s="7"/>
      <c r="I12" s="7"/>
      <c r="J12" s="7"/>
      <c r="K12" s="7"/>
      <c r="L12" s="7"/>
      <c r="M12" s="7"/>
      <c r="N12" s="7"/>
      <c r="O12" s="7"/>
      <c r="P12" s="7"/>
      <c r="Q12" s="7"/>
      <c r="R12" s="7"/>
      <c r="S12" s="7"/>
      <c r="T12" s="7"/>
      <c r="U12" s="7"/>
      <c r="V12" s="7"/>
    </row>
    <row r="13" spans="2:22" s="12" customFormat="1" ht="25.5" customHeight="1" x14ac:dyDescent="0.2">
      <c r="B13" s="11" t="s">
        <v>52</v>
      </c>
      <c r="C13" s="148" t="s">
        <v>63</v>
      </c>
      <c r="D13" s="148"/>
      <c r="E13" s="148"/>
      <c r="F13" s="7"/>
      <c r="G13" s="7"/>
      <c r="H13" s="7"/>
      <c r="I13" s="7"/>
      <c r="J13" s="7"/>
      <c r="K13" s="7"/>
      <c r="L13" s="7"/>
      <c r="M13" s="7"/>
      <c r="N13" s="7"/>
      <c r="O13" s="7"/>
      <c r="P13" s="7"/>
      <c r="Q13" s="7"/>
      <c r="R13" s="7"/>
      <c r="S13" s="7"/>
      <c r="T13" s="7"/>
      <c r="U13" s="7"/>
      <c r="V13" s="7"/>
    </row>
    <row r="14" spans="2:22" s="12" customFormat="1" ht="37.5" customHeight="1" x14ac:dyDescent="0.2">
      <c r="B14" s="11" t="s">
        <v>56</v>
      </c>
      <c r="C14" s="148" t="s">
        <v>61</v>
      </c>
      <c r="D14" s="148"/>
      <c r="E14" s="148"/>
      <c r="F14" s="7"/>
      <c r="G14" s="7"/>
      <c r="H14" s="7"/>
      <c r="I14" s="7"/>
      <c r="J14" s="7"/>
      <c r="K14" s="7"/>
      <c r="L14" s="7"/>
      <c r="M14" s="7"/>
      <c r="N14" s="7"/>
      <c r="O14" s="7"/>
      <c r="P14" s="7"/>
      <c r="Q14" s="7"/>
      <c r="R14" s="7"/>
      <c r="S14" s="7"/>
      <c r="T14" s="7"/>
      <c r="U14" s="7"/>
      <c r="V14" s="7"/>
    </row>
    <row r="15" spans="2:22" s="12" customFormat="1" ht="29.25" customHeight="1" x14ac:dyDescent="0.2">
      <c r="B15" s="11" t="s">
        <v>8</v>
      </c>
      <c r="C15" s="135" t="s">
        <v>72</v>
      </c>
      <c r="D15" s="135"/>
      <c r="E15" s="135"/>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zoomScaleNormal="100" zoomScaleSheetLayoutView="90" zoomScalePageLayoutView="85" workbookViewId="0">
      <selection activeCell="H8" sqref="H8:H9"/>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81" t="s">
        <v>11</v>
      </c>
      <c r="B1" s="181"/>
      <c r="C1" s="181"/>
      <c r="D1" s="181"/>
      <c r="E1" s="181"/>
      <c r="F1" s="181"/>
      <c r="G1" s="181"/>
      <c r="H1" s="181"/>
      <c r="I1" s="181"/>
      <c r="J1" s="13"/>
      <c r="K1" s="14" t="s">
        <v>50</v>
      </c>
      <c r="L1" s="15"/>
    </row>
    <row r="2" spans="1:12" s="16" customFormat="1" ht="30.75" hidden="1" x14ac:dyDescent="0.55000000000000004">
      <c r="A2" s="182"/>
      <c r="B2" s="182"/>
      <c r="C2" s="182"/>
      <c r="D2" s="182"/>
      <c r="E2" s="182"/>
      <c r="F2" s="182"/>
      <c r="G2" s="182"/>
      <c r="H2" s="182"/>
      <c r="I2" s="182"/>
      <c r="J2" s="13"/>
      <c r="K2" s="15" t="s">
        <v>48</v>
      </c>
      <c r="L2" s="15"/>
    </row>
    <row r="3" spans="1:12" s="16" customFormat="1" ht="30.75" hidden="1" x14ac:dyDescent="0.55000000000000004">
      <c r="A3" s="182"/>
      <c r="B3" s="182"/>
      <c r="C3" s="182"/>
      <c r="D3" s="182"/>
      <c r="E3" s="182"/>
      <c r="F3" s="182"/>
      <c r="G3" s="182"/>
      <c r="H3" s="182"/>
      <c r="I3" s="182"/>
      <c r="J3" s="13"/>
      <c r="K3" s="15" t="s">
        <v>47</v>
      </c>
      <c r="L3" s="15"/>
    </row>
    <row r="4" spans="1:12" s="16" customFormat="1" ht="30.75" hidden="1" x14ac:dyDescent="0.55000000000000004">
      <c r="A4" s="182"/>
      <c r="B4" s="182"/>
      <c r="C4" s="182"/>
      <c r="D4" s="182"/>
      <c r="E4" s="182"/>
      <c r="F4" s="182"/>
      <c r="G4" s="182"/>
      <c r="H4" s="182"/>
      <c r="I4" s="182"/>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83" t="s">
        <v>64</v>
      </c>
      <c r="C6" s="183"/>
      <c r="D6" s="70"/>
      <c r="E6" s="172" t="s">
        <v>12</v>
      </c>
      <c r="F6" s="172"/>
      <c r="G6" s="172"/>
      <c r="H6" s="73" t="s">
        <v>13</v>
      </c>
      <c r="I6" s="19" t="s">
        <v>530</v>
      </c>
      <c r="J6" s="20"/>
      <c r="K6" s="21" t="s">
        <v>45</v>
      </c>
    </row>
    <row r="7" spans="1:12" s="24" customFormat="1" ht="31.5" customHeight="1" x14ac:dyDescent="0.3">
      <c r="A7" s="169" t="s">
        <v>14</v>
      </c>
      <c r="B7" s="170"/>
      <c r="C7" s="171"/>
      <c r="D7" s="71"/>
      <c r="E7" s="172" t="s">
        <v>15</v>
      </c>
      <c r="F7" s="172"/>
      <c r="G7" s="71" t="s">
        <v>16</v>
      </c>
      <c r="H7" s="71" t="s">
        <v>17</v>
      </c>
      <c r="I7" s="72" t="s">
        <v>18</v>
      </c>
      <c r="J7" s="23"/>
      <c r="K7" s="23"/>
    </row>
    <row r="8" spans="1:12" s="24" customFormat="1" ht="20.100000000000001" customHeight="1" x14ac:dyDescent="0.3">
      <c r="A8" s="173" t="s">
        <v>78</v>
      </c>
      <c r="B8" s="174"/>
      <c r="C8" s="175"/>
      <c r="D8" s="25"/>
      <c r="E8" s="173" t="str">
        <f>+'estruct ficha tecn indicadores'!C7</f>
        <v>Número de proyectos radicados con pertinencia en Fontur (asesorados y acompañamientoDCYAR)/Número de proyectos (asesoradosyacompañamientoDCYAR) *100</v>
      </c>
      <c r="F8" s="174"/>
      <c r="G8" s="179">
        <v>0.6</v>
      </c>
      <c r="H8" s="186">
        <f>111/173</f>
        <v>0.64161849710982655</v>
      </c>
      <c r="I8" s="153" t="s">
        <v>66</v>
      </c>
      <c r="J8" s="23"/>
      <c r="K8" s="21"/>
    </row>
    <row r="9" spans="1:12" ht="51" customHeight="1" x14ac:dyDescent="0.35">
      <c r="A9" s="176"/>
      <c r="B9" s="177"/>
      <c r="C9" s="178"/>
      <c r="D9" s="26"/>
      <c r="E9" s="176"/>
      <c r="F9" s="177"/>
      <c r="G9" s="180"/>
      <c r="H9" s="186"/>
      <c r="I9" s="154"/>
      <c r="K9" s="15"/>
      <c r="L9" s="13"/>
    </row>
    <row r="10" spans="1:12" x14ac:dyDescent="0.35">
      <c r="A10" s="29"/>
      <c r="B10" s="30"/>
      <c r="C10" s="30"/>
      <c r="D10" s="30"/>
      <c r="E10" s="30"/>
      <c r="F10" s="30"/>
      <c r="G10" s="30"/>
      <c r="H10" s="132"/>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55" t="s">
        <v>19</v>
      </c>
      <c r="B15" s="156"/>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74"/>
      <c r="C26" s="75"/>
      <c r="D26" s="53" t="e">
        <f t="shared" si="2"/>
        <v>#DIV/0!</v>
      </c>
      <c r="E26" s="47" t="str">
        <f t="shared" si="0"/>
        <v>La meta es 0, especifique en el ANALISIS DE DATOS el resultado de la medición con respecto a la meta programada</v>
      </c>
      <c r="F26" s="49"/>
      <c r="G26" s="49"/>
      <c r="H26" s="49"/>
      <c r="I26" s="50"/>
      <c r="J26" s="51"/>
      <c r="K26" s="52" t="e">
        <f t="shared" si="1"/>
        <v>#DIV/0!</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133">
        <f>+H8</f>
        <v>0.64161849710982655</v>
      </c>
      <c r="C29" s="134">
        <v>0.6</v>
      </c>
      <c r="D29" s="53">
        <f t="shared" si="2"/>
        <v>1.0693641618497109</v>
      </c>
      <c r="E29" s="47" t="str">
        <f t="shared" si="0"/>
        <v>Desviación tolerable: el resultado se desvia de la meta esperada hasta en un 7%.</v>
      </c>
      <c r="F29" s="49"/>
      <c r="G29" s="49"/>
      <c r="H29" s="49"/>
      <c r="I29" s="50"/>
      <c r="J29" s="51"/>
      <c r="K29" s="52">
        <f t="shared" si="1"/>
        <v>1.0693641618497109</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57" t="s">
        <v>36</v>
      </c>
      <c r="B49" s="158"/>
      <c r="C49" s="158"/>
      <c r="D49" s="158"/>
      <c r="E49" s="158"/>
      <c r="F49" s="158"/>
      <c r="G49" s="158"/>
      <c r="H49" s="158"/>
      <c r="I49" s="159"/>
    </row>
    <row r="50" spans="1:9" hidden="1" x14ac:dyDescent="0.35">
      <c r="A50" s="160"/>
      <c r="B50" s="161"/>
      <c r="C50" s="161"/>
      <c r="D50" s="161"/>
      <c r="E50" s="161"/>
      <c r="F50" s="161"/>
      <c r="G50" s="161"/>
      <c r="H50" s="161"/>
      <c r="I50" s="162"/>
    </row>
    <row r="51" spans="1:9" hidden="1" x14ac:dyDescent="0.35">
      <c r="A51" s="163"/>
      <c r="B51" s="164"/>
      <c r="C51" s="164"/>
      <c r="D51" s="164"/>
      <c r="E51" s="164"/>
      <c r="F51" s="164"/>
      <c r="G51" s="164"/>
      <c r="H51" s="164"/>
      <c r="I51" s="165"/>
    </row>
    <row r="52" spans="1:9" x14ac:dyDescent="0.35">
      <c r="A52" s="166"/>
      <c r="B52" s="167"/>
      <c r="C52" s="167"/>
      <c r="D52" s="167"/>
      <c r="E52" s="167"/>
      <c r="F52" s="167"/>
      <c r="G52" s="167"/>
      <c r="H52" s="167"/>
      <c r="I52" s="168"/>
    </row>
    <row r="53" spans="1:9" ht="34.5" x14ac:dyDescent="0.35">
      <c r="A53" s="60" t="s">
        <v>37</v>
      </c>
      <c r="B53" s="61"/>
      <c r="C53" s="61"/>
      <c r="D53" s="61"/>
      <c r="E53" s="61"/>
      <c r="F53" s="61"/>
      <c r="G53" s="61"/>
      <c r="H53" s="61"/>
      <c r="I53" s="62"/>
    </row>
    <row r="54" spans="1:9" x14ac:dyDescent="0.35">
      <c r="A54" s="63" t="s">
        <v>38</v>
      </c>
      <c r="B54" s="149" t="s">
        <v>39</v>
      </c>
      <c r="C54" s="149"/>
      <c r="D54" s="149"/>
      <c r="E54" s="149"/>
      <c r="F54" s="149"/>
      <c r="G54" s="149"/>
      <c r="H54" s="149"/>
      <c r="I54" s="150"/>
    </row>
    <row r="55" spans="1:9" ht="39" customHeight="1" x14ac:dyDescent="0.35">
      <c r="A55" s="64"/>
      <c r="B55" s="149" t="s">
        <v>40</v>
      </c>
      <c r="C55" s="149"/>
      <c r="D55" s="149"/>
      <c r="E55" s="149"/>
      <c r="F55" s="149"/>
      <c r="G55" s="149"/>
      <c r="H55" s="149"/>
      <c r="I55" s="150"/>
    </row>
    <row r="56" spans="1:9" ht="38.25" customHeight="1" x14ac:dyDescent="0.35">
      <c r="A56" s="65"/>
      <c r="B56" s="149" t="s">
        <v>41</v>
      </c>
      <c r="C56" s="149"/>
      <c r="D56" s="149"/>
      <c r="E56" s="149"/>
      <c r="F56" s="149"/>
      <c r="G56" s="149"/>
      <c r="H56" s="149"/>
      <c r="I56" s="150"/>
    </row>
    <row r="57" spans="1:9" ht="37.5" customHeight="1" x14ac:dyDescent="0.35">
      <c r="A57" s="66"/>
      <c r="B57" s="149" t="s">
        <v>42</v>
      </c>
      <c r="C57" s="149"/>
      <c r="D57" s="149"/>
      <c r="E57" s="149"/>
      <c r="F57" s="149"/>
      <c r="G57" s="149"/>
      <c r="H57" s="149"/>
      <c r="I57" s="150"/>
    </row>
    <row r="58" spans="1:9" ht="39.75" customHeight="1" x14ac:dyDescent="0.35">
      <c r="A58" s="67" t="s">
        <v>43</v>
      </c>
      <c r="B58" s="151" t="s">
        <v>44</v>
      </c>
      <c r="C58" s="151"/>
      <c r="D58" s="151"/>
      <c r="E58" s="151"/>
      <c r="F58" s="151"/>
      <c r="G58" s="151"/>
      <c r="H58" s="151"/>
      <c r="I58" s="152"/>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21:C28 B30:C38">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29:C29">
    <cfRule type="expression" dxfId="2" priority="1" stopIfTrue="1">
      <formula>OR($E29=$K$2,$E29=$K$1)</formula>
    </cfRule>
    <cfRule type="expression" dxfId="1" priority="2" stopIfTrue="1">
      <formula>$E29=$K$3</formula>
    </cfRule>
    <cfRule type="expression" dxfId="0" priority="3" stopIfTrue="1">
      <formula>$E29=$K$4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85"/>
  <sheetViews>
    <sheetView showGridLines="0" topLeftCell="A176" zoomScale="69" zoomScaleNormal="69" workbookViewId="0">
      <selection activeCell="F185" sqref="F185"/>
    </sheetView>
  </sheetViews>
  <sheetFormatPr baseColWidth="10" defaultRowHeight="15" x14ac:dyDescent="0.2"/>
  <cols>
    <col min="1" max="1" width="7.5703125" style="130" customWidth="1"/>
    <col min="2" max="2" width="17.28515625" style="79" bestFit="1" customWidth="1"/>
    <col min="3" max="3" width="19.5703125" style="79" bestFit="1" customWidth="1"/>
    <col min="4" max="4" width="19.28515625" style="80" customWidth="1"/>
    <col min="5" max="5" width="10.140625" style="79" bestFit="1" customWidth="1"/>
    <col min="6" max="6" width="20.7109375" style="80" bestFit="1" customWidth="1"/>
    <col min="7" max="7" width="14.42578125" style="76" customWidth="1"/>
    <col min="8" max="8" width="10.85546875" style="76" bestFit="1" customWidth="1"/>
    <col min="9" max="9" width="15.7109375" style="76" customWidth="1"/>
    <col min="10" max="10" width="15.85546875" style="76" customWidth="1"/>
    <col min="11" max="11" width="19.5703125" style="76" bestFit="1" customWidth="1"/>
    <col min="12" max="12" width="15.5703125" style="76" customWidth="1"/>
    <col min="13" max="16384" width="11.42578125" style="76"/>
  </cols>
  <sheetData>
    <row r="1" spans="1:12" ht="45" customHeight="1" x14ac:dyDescent="0.2"/>
    <row r="2" spans="1:12" x14ac:dyDescent="0.2">
      <c r="B2" s="81"/>
      <c r="C2" s="184" t="s">
        <v>90</v>
      </c>
      <c r="D2" s="184"/>
      <c r="E2" s="184"/>
      <c r="F2" s="184"/>
      <c r="G2" s="184"/>
      <c r="H2" s="184"/>
      <c r="I2" s="184"/>
      <c r="J2" s="184"/>
      <c r="K2" s="82" t="s">
        <v>80</v>
      </c>
      <c r="L2" s="83" t="s">
        <v>81</v>
      </c>
    </row>
    <row r="3" spans="1:12" x14ac:dyDescent="0.2">
      <c r="B3" s="84"/>
      <c r="C3" s="185"/>
      <c r="D3" s="185"/>
      <c r="E3" s="185"/>
      <c r="F3" s="185"/>
      <c r="G3" s="185"/>
      <c r="H3" s="185"/>
      <c r="I3" s="185"/>
      <c r="J3" s="185"/>
      <c r="K3" s="85" t="s">
        <v>82</v>
      </c>
      <c r="L3" s="86" t="s">
        <v>83</v>
      </c>
    </row>
    <row r="4" spans="1:12" x14ac:dyDescent="0.2">
      <c r="B4" s="84"/>
      <c r="C4" s="185"/>
      <c r="D4" s="185"/>
      <c r="E4" s="185"/>
      <c r="F4" s="185"/>
      <c r="G4" s="185"/>
      <c r="H4" s="185"/>
      <c r="I4" s="185"/>
      <c r="J4" s="185"/>
      <c r="K4" s="87" t="s">
        <v>84</v>
      </c>
      <c r="L4" s="88">
        <v>43076</v>
      </c>
    </row>
    <row r="5" spans="1:12" ht="40.5" x14ac:dyDescent="0.2">
      <c r="A5" s="89" t="s">
        <v>529</v>
      </c>
      <c r="B5" s="89" t="s">
        <v>68</v>
      </c>
      <c r="C5" s="89" t="s">
        <v>69</v>
      </c>
      <c r="D5" s="89" t="s">
        <v>85</v>
      </c>
      <c r="E5" s="89" t="s">
        <v>71</v>
      </c>
      <c r="F5" s="89" t="s">
        <v>86</v>
      </c>
      <c r="G5" s="89" t="s">
        <v>70</v>
      </c>
      <c r="H5" s="89" t="s">
        <v>73</v>
      </c>
      <c r="I5" s="90" t="s">
        <v>87</v>
      </c>
      <c r="J5" s="90" t="s">
        <v>88</v>
      </c>
      <c r="K5" s="90" t="s">
        <v>89</v>
      </c>
      <c r="L5" s="89" t="s">
        <v>74</v>
      </c>
    </row>
    <row r="6" spans="1:12" ht="337.5" hidden="1" x14ac:dyDescent="0.2">
      <c r="A6" s="130">
        <v>1</v>
      </c>
      <c r="B6" s="92" t="s">
        <v>91</v>
      </c>
      <c r="C6" s="92" t="s">
        <v>100</v>
      </c>
      <c r="D6" s="92" t="s">
        <v>106</v>
      </c>
      <c r="E6" s="98" t="s">
        <v>110</v>
      </c>
      <c r="F6" s="101" t="s">
        <v>394</v>
      </c>
      <c r="G6" s="101" t="s">
        <v>394</v>
      </c>
      <c r="H6" s="101" t="s">
        <v>236</v>
      </c>
      <c r="I6" s="101" t="s">
        <v>394</v>
      </c>
      <c r="J6" s="111">
        <v>495671000</v>
      </c>
      <c r="K6" s="101" t="s">
        <v>394</v>
      </c>
      <c r="L6" s="101" t="s">
        <v>339</v>
      </c>
    </row>
    <row r="7" spans="1:12" ht="121.5" x14ac:dyDescent="0.2">
      <c r="A7" s="130">
        <f>+A6+1</f>
        <v>2</v>
      </c>
      <c r="B7" s="92" t="s">
        <v>92</v>
      </c>
      <c r="C7" s="92" t="s">
        <v>100</v>
      </c>
      <c r="D7" s="92" t="s">
        <v>108</v>
      </c>
      <c r="E7" s="98" t="s">
        <v>111</v>
      </c>
      <c r="F7" s="101">
        <v>43049</v>
      </c>
      <c r="G7" s="101" t="s">
        <v>194</v>
      </c>
      <c r="H7" s="101" t="s">
        <v>237</v>
      </c>
      <c r="I7" s="101">
        <v>43139</v>
      </c>
      <c r="J7" s="111">
        <v>400920777</v>
      </c>
      <c r="K7" s="111">
        <v>320696777</v>
      </c>
      <c r="L7" s="101" t="s">
        <v>339</v>
      </c>
    </row>
    <row r="8" spans="1:12" ht="121.5" x14ac:dyDescent="0.2">
      <c r="A8" s="130">
        <f t="shared" ref="A8:A71" si="0">+A7+1</f>
        <v>3</v>
      </c>
      <c r="B8" s="92" t="s">
        <v>92</v>
      </c>
      <c r="C8" s="92" t="s">
        <v>100</v>
      </c>
      <c r="D8" s="92" t="s">
        <v>107</v>
      </c>
      <c r="E8" s="98" t="s">
        <v>112</v>
      </c>
      <c r="F8" s="101">
        <v>43096</v>
      </c>
      <c r="G8" s="101" t="s">
        <v>195</v>
      </c>
      <c r="H8" s="101" t="s">
        <v>238</v>
      </c>
      <c r="I8" s="101">
        <v>43172</v>
      </c>
      <c r="J8" s="111">
        <v>175665000</v>
      </c>
      <c r="K8" s="111">
        <v>139860000</v>
      </c>
      <c r="L8" s="101" t="s">
        <v>339</v>
      </c>
    </row>
    <row r="9" spans="1:12" ht="229.5" x14ac:dyDescent="0.2">
      <c r="A9" s="130">
        <f t="shared" si="0"/>
        <v>4</v>
      </c>
      <c r="B9" s="92" t="s">
        <v>93</v>
      </c>
      <c r="C9" s="92" t="s">
        <v>101</v>
      </c>
      <c r="D9" s="92" t="s">
        <v>106</v>
      </c>
      <c r="E9" s="98" t="s">
        <v>113</v>
      </c>
      <c r="F9" s="101">
        <v>43192</v>
      </c>
      <c r="G9" s="101" t="s">
        <v>196</v>
      </c>
      <c r="H9" s="101" t="s">
        <v>239</v>
      </c>
      <c r="I9" s="101">
        <v>43209</v>
      </c>
      <c r="J9" s="110">
        <v>1084851600</v>
      </c>
      <c r="K9" s="110">
        <v>1084851600</v>
      </c>
      <c r="L9" s="101" t="s">
        <v>339</v>
      </c>
    </row>
    <row r="10" spans="1:12" ht="202.5" x14ac:dyDescent="0.2">
      <c r="A10" s="130">
        <f t="shared" si="0"/>
        <v>5</v>
      </c>
      <c r="B10" s="92" t="s">
        <v>93</v>
      </c>
      <c r="C10" s="92" t="s">
        <v>102</v>
      </c>
      <c r="D10" s="92" t="s">
        <v>107</v>
      </c>
      <c r="E10" s="98" t="s">
        <v>110</v>
      </c>
      <c r="F10" s="101">
        <v>43046</v>
      </c>
      <c r="G10" s="101" t="s">
        <v>197</v>
      </c>
      <c r="H10" s="101" t="s">
        <v>240</v>
      </c>
      <c r="I10" s="101">
        <v>43139</v>
      </c>
      <c r="J10" s="110">
        <v>47775885</v>
      </c>
      <c r="K10" s="110">
        <v>47775885</v>
      </c>
      <c r="L10" s="101" t="s">
        <v>339</v>
      </c>
    </row>
    <row r="11" spans="1:12" ht="256.5" x14ac:dyDescent="0.2">
      <c r="A11" s="130">
        <f t="shared" si="0"/>
        <v>6</v>
      </c>
      <c r="B11" s="92" t="s">
        <v>93</v>
      </c>
      <c r="C11" s="92" t="s">
        <v>103</v>
      </c>
      <c r="D11" s="92" t="s">
        <v>107</v>
      </c>
      <c r="E11" s="98" t="s">
        <v>114</v>
      </c>
      <c r="F11" s="101">
        <v>43038</v>
      </c>
      <c r="G11" s="101" t="s">
        <v>198</v>
      </c>
      <c r="H11" s="101" t="s">
        <v>241</v>
      </c>
      <c r="I11" s="101">
        <v>43139</v>
      </c>
      <c r="J11" s="110">
        <v>679147000</v>
      </c>
      <c r="K11" s="110">
        <v>539509600</v>
      </c>
      <c r="L11" s="101" t="s">
        <v>339</v>
      </c>
    </row>
    <row r="12" spans="1:12" ht="121.5" x14ac:dyDescent="0.2">
      <c r="A12" s="130">
        <f t="shared" si="0"/>
        <v>7</v>
      </c>
      <c r="B12" s="92" t="s">
        <v>93</v>
      </c>
      <c r="C12" s="92" t="s">
        <v>103</v>
      </c>
      <c r="D12" s="92" t="s">
        <v>107</v>
      </c>
      <c r="E12" s="98" t="s">
        <v>110</v>
      </c>
      <c r="F12" s="101">
        <v>43248</v>
      </c>
      <c r="G12" s="101" t="s">
        <v>199</v>
      </c>
      <c r="H12" s="101" t="s">
        <v>242</v>
      </c>
      <c r="I12" s="101" t="s">
        <v>394</v>
      </c>
      <c r="J12" s="110">
        <v>696000000</v>
      </c>
      <c r="K12" s="101"/>
      <c r="L12" s="101" t="s">
        <v>339</v>
      </c>
    </row>
    <row r="13" spans="1:12" ht="243" x14ac:dyDescent="0.2">
      <c r="A13" s="130">
        <f t="shared" si="0"/>
        <v>8</v>
      </c>
      <c r="B13" s="92" t="s">
        <v>93</v>
      </c>
      <c r="C13" s="92" t="s">
        <v>103</v>
      </c>
      <c r="D13" s="92" t="s">
        <v>107</v>
      </c>
      <c r="E13" s="98" t="s">
        <v>110</v>
      </c>
      <c r="F13" s="101">
        <v>43192</v>
      </c>
      <c r="G13" s="93" t="s">
        <v>200</v>
      </c>
      <c r="H13" s="93" t="s">
        <v>243</v>
      </c>
      <c r="I13" s="109">
        <v>43272</v>
      </c>
      <c r="J13" s="110">
        <v>650328129</v>
      </c>
      <c r="K13" s="110">
        <v>650328129</v>
      </c>
      <c r="L13" s="101" t="s">
        <v>339</v>
      </c>
    </row>
    <row r="14" spans="1:12" ht="216" x14ac:dyDescent="0.2">
      <c r="A14" s="130">
        <f t="shared" si="0"/>
        <v>9</v>
      </c>
      <c r="B14" s="92" t="s">
        <v>93</v>
      </c>
      <c r="C14" s="92" t="s">
        <v>100</v>
      </c>
      <c r="D14" s="92" t="s">
        <v>107</v>
      </c>
      <c r="E14" s="98" t="s">
        <v>110</v>
      </c>
      <c r="F14" s="101">
        <v>43210</v>
      </c>
      <c r="G14" s="93" t="s">
        <v>201</v>
      </c>
      <c r="H14" s="93" t="s">
        <v>244</v>
      </c>
      <c r="I14" s="101" t="s">
        <v>394</v>
      </c>
      <c r="J14" s="110">
        <v>36427466</v>
      </c>
      <c r="K14" s="93"/>
      <c r="L14" s="101" t="s">
        <v>339</v>
      </c>
    </row>
    <row r="15" spans="1:12" ht="135" x14ac:dyDescent="0.2">
      <c r="A15" s="130">
        <f t="shared" si="0"/>
        <v>10</v>
      </c>
      <c r="B15" s="92" t="s">
        <v>93</v>
      </c>
      <c r="C15" s="92" t="s">
        <v>103</v>
      </c>
      <c r="D15" s="92" t="s">
        <v>107</v>
      </c>
      <c r="E15" s="98" t="s">
        <v>110</v>
      </c>
      <c r="F15" s="101">
        <v>43216</v>
      </c>
      <c r="G15" s="93" t="s">
        <v>202</v>
      </c>
      <c r="H15" s="93" t="s">
        <v>245</v>
      </c>
      <c r="I15" s="101" t="s">
        <v>394</v>
      </c>
      <c r="J15" s="110">
        <v>180000000</v>
      </c>
      <c r="K15" s="93"/>
      <c r="L15" s="101" t="s">
        <v>339</v>
      </c>
    </row>
    <row r="16" spans="1:12" ht="202.5" x14ac:dyDescent="0.2">
      <c r="A16" s="130">
        <f t="shared" si="0"/>
        <v>11</v>
      </c>
      <c r="B16" s="92" t="s">
        <v>93</v>
      </c>
      <c r="C16" s="92" t="s">
        <v>103</v>
      </c>
      <c r="D16" s="92" t="s">
        <v>107</v>
      </c>
      <c r="E16" s="98" t="s">
        <v>110</v>
      </c>
      <c r="F16" s="101">
        <v>43217</v>
      </c>
      <c r="G16" s="93" t="s">
        <v>203</v>
      </c>
      <c r="H16" s="93" t="s">
        <v>246</v>
      </c>
      <c r="I16" s="109">
        <v>43272</v>
      </c>
      <c r="J16" s="110">
        <v>258380495</v>
      </c>
      <c r="K16" s="110">
        <v>258380495</v>
      </c>
      <c r="L16" s="101" t="s">
        <v>339</v>
      </c>
    </row>
    <row r="17" spans="1:12" ht="162" x14ac:dyDescent="0.2">
      <c r="A17" s="130">
        <f t="shared" si="0"/>
        <v>12</v>
      </c>
      <c r="B17" s="92" t="s">
        <v>93</v>
      </c>
      <c r="C17" s="92" t="s">
        <v>103</v>
      </c>
      <c r="D17" s="92" t="s">
        <v>107</v>
      </c>
      <c r="E17" s="98" t="s">
        <v>110</v>
      </c>
      <c r="F17" s="101">
        <v>43245</v>
      </c>
      <c r="G17" s="93" t="s">
        <v>204</v>
      </c>
      <c r="H17" s="93" t="s">
        <v>247</v>
      </c>
      <c r="I17" s="101" t="s">
        <v>394</v>
      </c>
      <c r="J17" s="110">
        <v>650043000</v>
      </c>
      <c r="K17" s="93"/>
      <c r="L17" s="101" t="s">
        <v>339</v>
      </c>
    </row>
    <row r="18" spans="1:12" ht="121.5" x14ac:dyDescent="0.2">
      <c r="A18" s="130">
        <f t="shared" si="0"/>
        <v>13</v>
      </c>
      <c r="B18" s="92" t="s">
        <v>93</v>
      </c>
      <c r="C18" s="92" t="s">
        <v>100</v>
      </c>
      <c r="D18" s="92" t="s">
        <v>106</v>
      </c>
      <c r="E18" s="98" t="s">
        <v>110</v>
      </c>
      <c r="F18" s="101">
        <v>43266</v>
      </c>
      <c r="G18" s="93" t="s">
        <v>205</v>
      </c>
      <c r="H18" s="93" t="s">
        <v>248</v>
      </c>
      <c r="I18" s="101" t="s">
        <v>394</v>
      </c>
      <c r="J18" s="110">
        <v>321800000</v>
      </c>
      <c r="K18" s="93"/>
      <c r="L18" s="101" t="s">
        <v>339</v>
      </c>
    </row>
    <row r="19" spans="1:12" ht="324" x14ac:dyDescent="0.2">
      <c r="A19" s="130">
        <f t="shared" si="0"/>
        <v>14</v>
      </c>
      <c r="B19" s="92" t="s">
        <v>93</v>
      </c>
      <c r="C19" s="92" t="s">
        <v>102</v>
      </c>
      <c r="D19" s="92" t="s">
        <v>106</v>
      </c>
      <c r="E19" s="98" t="s">
        <v>115</v>
      </c>
      <c r="F19" s="101">
        <v>43231</v>
      </c>
      <c r="G19" s="101" t="s">
        <v>206</v>
      </c>
      <c r="H19" s="101" t="s">
        <v>249</v>
      </c>
      <c r="I19" s="101" t="s">
        <v>394</v>
      </c>
      <c r="J19" s="110">
        <v>1653658510</v>
      </c>
      <c r="K19" s="110"/>
      <c r="L19" s="101" t="s">
        <v>339</v>
      </c>
    </row>
    <row r="20" spans="1:12" ht="162" x14ac:dyDescent="0.2">
      <c r="A20" s="130">
        <f t="shared" si="0"/>
        <v>15</v>
      </c>
      <c r="B20" s="92" t="s">
        <v>93</v>
      </c>
      <c r="C20" s="92" t="s">
        <v>100</v>
      </c>
      <c r="D20" s="92" t="s">
        <v>107</v>
      </c>
      <c r="E20" s="98" t="s">
        <v>116</v>
      </c>
      <c r="F20" s="101">
        <v>43158</v>
      </c>
      <c r="G20" s="101" t="s">
        <v>207</v>
      </c>
      <c r="H20" s="101" t="s">
        <v>250</v>
      </c>
      <c r="I20" s="101">
        <v>43197</v>
      </c>
      <c r="J20" s="110">
        <v>144573752</v>
      </c>
      <c r="K20" s="110">
        <v>111692748</v>
      </c>
      <c r="L20" s="101" t="s">
        <v>339</v>
      </c>
    </row>
    <row r="21" spans="1:12" ht="135" x14ac:dyDescent="0.2">
      <c r="A21" s="130">
        <f t="shared" si="0"/>
        <v>16</v>
      </c>
      <c r="B21" s="92" t="s">
        <v>93</v>
      </c>
      <c r="C21" s="92" t="s">
        <v>100</v>
      </c>
      <c r="D21" s="92" t="s">
        <v>108</v>
      </c>
      <c r="E21" s="98" t="s">
        <v>117</v>
      </c>
      <c r="F21" s="101">
        <v>43109</v>
      </c>
      <c r="G21" s="101" t="s">
        <v>208</v>
      </c>
      <c r="H21" s="101" t="s">
        <v>251</v>
      </c>
      <c r="I21" s="101">
        <v>43272</v>
      </c>
      <c r="J21" s="110">
        <v>174471152</v>
      </c>
      <c r="K21" s="110">
        <v>139999152</v>
      </c>
      <c r="L21" s="101" t="s">
        <v>339</v>
      </c>
    </row>
    <row r="22" spans="1:12" ht="121.5" x14ac:dyDescent="0.2">
      <c r="A22" s="130">
        <f t="shared" si="0"/>
        <v>17</v>
      </c>
      <c r="B22" s="92" t="s">
        <v>93</v>
      </c>
      <c r="C22" s="92" t="s">
        <v>100</v>
      </c>
      <c r="D22" s="92" t="s">
        <v>106</v>
      </c>
      <c r="E22" s="98" t="s">
        <v>118</v>
      </c>
      <c r="F22" s="101">
        <v>43269</v>
      </c>
      <c r="G22" s="101" t="s">
        <v>209</v>
      </c>
      <c r="H22" s="101" t="s">
        <v>252</v>
      </c>
      <c r="I22" s="101" t="s">
        <v>394</v>
      </c>
      <c r="J22" s="110">
        <v>913632120</v>
      </c>
      <c r="K22" s="110"/>
      <c r="L22" s="101" t="s">
        <v>339</v>
      </c>
    </row>
    <row r="23" spans="1:12" ht="148.5" x14ac:dyDescent="0.2">
      <c r="A23" s="130">
        <f t="shared" si="0"/>
        <v>18</v>
      </c>
      <c r="B23" s="92" t="s">
        <v>93</v>
      </c>
      <c r="C23" s="92" t="s">
        <v>100</v>
      </c>
      <c r="D23" s="92" t="s">
        <v>106</v>
      </c>
      <c r="E23" s="98" t="s">
        <v>119</v>
      </c>
      <c r="F23" s="101">
        <v>43173</v>
      </c>
      <c r="G23" s="101" t="s">
        <v>210</v>
      </c>
      <c r="H23" s="101" t="s">
        <v>253</v>
      </c>
      <c r="I23" s="101" t="s">
        <v>394</v>
      </c>
      <c r="J23" s="110">
        <v>600000000</v>
      </c>
      <c r="K23" s="110"/>
      <c r="L23" s="101" t="s">
        <v>339</v>
      </c>
    </row>
    <row r="24" spans="1:12" ht="148.5" x14ac:dyDescent="0.2">
      <c r="A24" s="130">
        <f t="shared" si="0"/>
        <v>19</v>
      </c>
      <c r="B24" s="92" t="s">
        <v>93</v>
      </c>
      <c r="C24" s="92" t="s">
        <v>100</v>
      </c>
      <c r="D24" s="92" t="s">
        <v>108</v>
      </c>
      <c r="E24" s="98" t="s">
        <v>120</v>
      </c>
      <c r="F24" s="101">
        <v>43185</v>
      </c>
      <c r="G24" s="101" t="s">
        <v>211</v>
      </c>
      <c r="H24" s="101" t="s">
        <v>254</v>
      </c>
      <c r="I24" s="101" t="s">
        <v>394</v>
      </c>
      <c r="J24" s="110">
        <v>146149998</v>
      </c>
      <c r="K24" s="110"/>
      <c r="L24" s="101" t="s">
        <v>339</v>
      </c>
    </row>
    <row r="25" spans="1:12" ht="121.5" x14ac:dyDescent="0.2">
      <c r="A25" s="130">
        <f t="shared" si="0"/>
        <v>20</v>
      </c>
      <c r="B25" s="92" t="s">
        <v>93</v>
      </c>
      <c r="C25" s="92" t="s">
        <v>102</v>
      </c>
      <c r="D25" s="92" t="s">
        <v>106</v>
      </c>
      <c r="E25" s="98" t="s">
        <v>121</v>
      </c>
      <c r="F25" s="101">
        <v>43228</v>
      </c>
      <c r="G25" s="101" t="s">
        <v>212</v>
      </c>
      <c r="H25" s="101" t="s">
        <v>255</v>
      </c>
      <c r="I25" s="101">
        <v>43272</v>
      </c>
      <c r="J25" s="110">
        <v>225927224</v>
      </c>
      <c r="K25" s="110">
        <v>112963595</v>
      </c>
      <c r="L25" s="101" t="s">
        <v>339</v>
      </c>
    </row>
    <row r="26" spans="1:12" ht="121.5" x14ac:dyDescent="0.2">
      <c r="A26" s="130">
        <f t="shared" si="0"/>
        <v>21</v>
      </c>
      <c r="B26" s="92" t="s">
        <v>93</v>
      </c>
      <c r="C26" s="92" t="s">
        <v>101</v>
      </c>
      <c r="D26" s="92" t="s">
        <v>107</v>
      </c>
      <c r="E26" s="98" t="s">
        <v>122</v>
      </c>
      <c r="F26" s="101">
        <v>43244</v>
      </c>
      <c r="G26" s="101" t="s">
        <v>213</v>
      </c>
      <c r="H26" s="101" t="s">
        <v>256</v>
      </c>
      <c r="I26" s="101" t="s">
        <v>394</v>
      </c>
      <c r="J26" s="110">
        <v>202952680</v>
      </c>
      <c r="K26" s="101"/>
      <c r="L26" s="101" t="s">
        <v>339</v>
      </c>
    </row>
    <row r="27" spans="1:12" ht="148.5" x14ac:dyDescent="0.2">
      <c r="A27" s="130">
        <f t="shared" si="0"/>
        <v>22</v>
      </c>
      <c r="B27" s="92" t="s">
        <v>93</v>
      </c>
      <c r="C27" s="92" t="s">
        <v>104</v>
      </c>
      <c r="D27" s="92" t="s">
        <v>106</v>
      </c>
      <c r="E27" s="98" t="s">
        <v>123</v>
      </c>
      <c r="F27" s="101">
        <v>43228</v>
      </c>
      <c r="G27" s="101" t="s">
        <v>214</v>
      </c>
      <c r="H27" s="101" t="s">
        <v>257</v>
      </c>
      <c r="I27" s="101" t="s">
        <v>394</v>
      </c>
      <c r="J27" s="110">
        <v>382773331</v>
      </c>
      <c r="K27" s="110"/>
      <c r="L27" s="101" t="s">
        <v>339</v>
      </c>
    </row>
    <row r="28" spans="1:12" ht="202.5" x14ac:dyDescent="0.2">
      <c r="A28" s="130">
        <f t="shared" si="0"/>
        <v>23</v>
      </c>
      <c r="B28" s="92" t="s">
        <v>93</v>
      </c>
      <c r="C28" s="92" t="s">
        <v>103</v>
      </c>
      <c r="D28" s="92" t="s">
        <v>107</v>
      </c>
      <c r="E28" s="98" t="s">
        <v>124</v>
      </c>
      <c r="F28" s="101">
        <v>43151</v>
      </c>
      <c r="G28" s="101" t="s">
        <v>215</v>
      </c>
      <c r="H28" s="101" t="s">
        <v>258</v>
      </c>
      <c r="I28" s="101">
        <v>43197</v>
      </c>
      <c r="J28" s="110">
        <v>284121475</v>
      </c>
      <c r="K28" s="110">
        <v>226158475</v>
      </c>
      <c r="L28" s="101" t="s">
        <v>339</v>
      </c>
    </row>
    <row r="29" spans="1:12" ht="148.5" hidden="1" x14ac:dyDescent="0.2">
      <c r="A29" s="130">
        <f t="shared" si="0"/>
        <v>24</v>
      </c>
      <c r="B29" s="92" t="s">
        <v>93</v>
      </c>
      <c r="C29" s="92" t="s">
        <v>102</v>
      </c>
      <c r="D29" s="92" t="s">
        <v>106</v>
      </c>
      <c r="E29" s="98" t="s">
        <v>125</v>
      </c>
      <c r="F29" s="101" t="s">
        <v>394</v>
      </c>
      <c r="G29" s="101" t="s">
        <v>394</v>
      </c>
      <c r="H29" s="101" t="s">
        <v>259</v>
      </c>
      <c r="I29" s="101" t="s">
        <v>394</v>
      </c>
      <c r="J29" s="110">
        <v>524294612</v>
      </c>
      <c r="K29" s="101" t="s">
        <v>394</v>
      </c>
      <c r="L29" s="101" t="s">
        <v>339</v>
      </c>
    </row>
    <row r="30" spans="1:12" ht="324" hidden="1" x14ac:dyDescent="0.2">
      <c r="A30" s="130">
        <f t="shared" si="0"/>
        <v>25</v>
      </c>
      <c r="B30" s="92" t="s">
        <v>93</v>
      </c>
      <c r="C30" s="92" t="s">
        <v>100</v>
      </c>
      <c r="D30" s="92" t="s">
        <v>106</v>
      </c>
      <c r="E30" s="98" t="s">
        <v>126</v>
      </c>
      <c r="F30" s="101" t="s">
        <v>394</v>
      </c>
      <c r="G30" s="101" t="s">
        <v>394</v>
      </c>
      <c r="H30" s="101" t="s">
        <v>260</v>
      </c>
      <c r="I30" s="101" t="s">
        <v>394</v>
      </c>
      <c r="J30" s="110">
        <v>98735945</v>
      </c>
      <c r="K30" s="101" t="s">
        <v>394</v>
      </c>
      <c r="L30" s="101" t="s">
        <v>339</v>
      </c>
    </row>
    <row r="31" spans="1:12" ht="148.5" hidden="1" x14ac:dyDescent="0.2">
      <c r="A31" s="130">
        <f t="shared" si="0"/>
        <v>26</v>
      </c>
      <c r="B31" s="92" t="s">
        <v>93</v>
      </c>
      <c r="C31" s="92" t="s">
        <v>101</v>
      </c>
      <c r="D31" s="92" t="s">
        <v>106</v>
      </c>
      <c r="E31" s="98" t="s">
        <v>127</v>
      </c>
      <c r="F31" s="101" t="s">
        <v>394</v>
      </c>
      <c r="G31" s="101" t="s">
        <v>394</v>
      </c>
      <c r="H31" s="101" t="s">
        <v>261</v>
      </c>
      <c r="I31" s="101" t="s">
        <v>394</v>
      </c>
      <c r="J31" s="110">
        <v>298440232.99479997</v>
      </c>
      <c r="K31" s="101" t="s">
        <v>394</v>
      </c>
      <c r="L31" s="101" t="s">
        <v>339</v>
      </c>
    </row>
    <row r="32" spans="1:12" ht="351" hidden="1" x14ac:dyDescent="0.2">
      <c r="A32" s="130">
        <f t="shared" si="0"/>
        <v>27</v>
      </c>
      <c r="B32" s="92" t="s">
        <v>93</v>
      </c>
      <c r="C32" s="92" t="s">
        <v>100</v>
      </c>
      <c r="D32" s="92" t="s">
        <v>108</v>
      </c>
      <c r="E32" s="98" t="s">
        <v>128</v>
      </c>
      <c r="F32" s="101" t="s">
        <v>394</v>
      </c>
      <c r="G32" s="101" t="s">
        <v>394</v>
      </c>
      <c r="H32" s="101" t="s">
        <v>262</v>
      </c>
      <c r="I32" s="101" t="s">
        <v>394</v>
      </c>
      <c r="J32" s="110">
        <v>146311884</v>
      </c>
      <c r="K32" s="101" t="s">
        <v>394</v>
      </c>
      <c r="L32" s="101" t="s">
        <v>339</v>
      </c>
    </row>
    <row r="33" spans="1:12" ht="148.5" hidden="1" x14ac:dyDescent="0.2">
      <c r="A33" s="130">
        <f t="shared" si="0"/>
        <v>28</v>
      </c>
      <c r="B33" s="92" t="s">
        <v>93</v>
      </c>
      <c r="C33" s="92" t="s">
        <v>100</v>
      </c>
      <c r="D33" s="92" t="s">
        <v>106</v>
      </c>
      <c r="E33" s="98" t="s">
        <v>129</v>
      </c>
      <c r="F33" s="101" t="s">
        <v>394</v>
      </c>
      <c r="G33" s="101" t="s">
        <v>394</v>
      </c>
      <c r="H33" s="95" t="s">
        <v>263</v>
      </c>
      <c r="I33" s="101" t="s">
        <v>394</v>
      </c>
      <c r="J33" s="110">
        <v>75542640</v>
      </c>
      <c r="K33" s="101" t="s">
        <v>394</v>
      </c>
      <c r="L33" s="101" t="s">
        <v>339</v>
      </c>
    </row>
    <row r="34" spans="1:12" ht="121.5" hidden="1" x14ac:dyDescent="0.2">
      <c r="A34" s="130">
        <f t="shared" si="0"/>
        <v>29</v>
      </c>
      <c r="B34" s="92" t="s">
        <v>93</v>
      </c>
      <c r="C34" s="92" t="s">
        <v>104</v>
      </c>
      <c r="D34" s="92" t="s">
        <v>106</v>
      </c>
      <c r="E34" s="98" t="s">
        <v>130</v>
      </c>
      <c r="F34" s="101" t="s">
        <v>394</v>
      </c>
      <c r="G34" s="101" t="s">
        <v>394</v>
      </c>
      <c r="H34" s="101" t="s">
        <v>264</v>
      </c>
      <c r="I34" s="101" t="s">
        <v>394</v>
      </c>
      <c r="J34" s="110">
        <v>645393800</v>
      </c>
      <c r="K34" s="101" t="s">
        <v>394</v>
      </c>
      <c r="L34" s="101" t="s">
        <v>339</v>
      </c>
    </row>
    <row r="35" spans="1:12" ht="162" hidden="1" x14ac:dyDescent="0.2">
      <c r="A35" s="130">
        <f t="shared" si="0"/>
        <v>30</v>
      </c>
      <c r="B35" s="92" t="s">
        <v>93</v>
      </c>
      <c r="C35" s="92" t="s">
        <v>101</v>
      </c>
      <c r="D35" s="92" t="s">
        <v>109</v>
      </c>
      <c r="E35" s="98" t="s">
        <v>131</v>
      </c>
      <c r="F35" s="101" t="s">
        <v>394</v>
      </c>
      <c r="G35" s="101" t="s">
        <v>394</v>
      </c>
      <c r="H35" s="101" t="s">
        <v>265</v>
      </c>
      <c r="I35" s="101" t="s">
        <v>394</v>
      </c>
      <c r="J35" s="110">
        <v>2441628000</v>
      </c>
      <c r="K35" s="101" t="s">
        <v>394</v>
      </c>
      <c r="L35" s="101" t="s">
        <v>339</v>
      </c>
    </row>
    <row r="36" spans="1:12" ht="324" hidden="1" x14ac:dyDescent="0.2">
      <c r="A36" s="130">
        <f t="shared" si="0"/>
        <v>31</v>
      </c>
      <c r="B36" s="92" t="s">
        <v>93</v>
      </c>
      <c r="C36" s="92" t="s">
        <v>100</v>
      </c>
      <c r="D36" s="92" t="s">
        <v>106</v>
      </c>
      <c r="E36" s="98" t="s">
        <v>132</v>
      </c>
      <c r="F36" s="101" t="s">
        <v>394</v>
      </c>
      <c r="G36" s="101" t="s">
        <v>394</v>
      </c>
      <c r="H36" s="96" t="s">
        <v>266</v>
      </c>
      <c r="I36" s="101" t="s">
        <v>394</v>
      </c>
      <c r="J36" s="110">
        <v>175600000</v>
      </c>
      <c r="K36" s="101" t="s">
        <v>394</v>
      </c>
      <c r="L36" s="101" t="s">
        <v>339</v>
      </c>
    </row>
    <row r="37" spans="1:12" ht="121.5" hidden="1" x14ac:dyDescent="0.2">
      <c r="A37" s="130">
        <f t="shared" si="0"/>
        <v>32</v>
      </c>
      <c r="B37" s="92" t="s">
        <v>93</v>
      </c>
      <c r="C37" s="92" t="s">
        <v>101</v>
      </c>
      <c r="D37" s="92" t="s">
        <v>108</v>
      </c>
      <c r="E37" s="98" t="s">
        <v>133</v>
      </c>
      <c r="F37" s="101" t="s">
        <v>394</v>
      </c>
      <c r="G37" s="101" t="s">
        <v>394</v>
      </c>
      <c r="H37" s="101" t="s">
        <v>267</v>
      </c>
      <c r="I37" s="101" t="s">
        <v>394</v>
      </c>
      <c r="J37" s="110">
        <v>190539180</v>
      </c>
      <c r="K37" s="101" t="s">
        <v>394</v>
      </c>
      <c r="L37" s="101" t="s">
        <v>339</v>
      </c>
    </row>
    <row r="38" spans="1:12" ht="121.5" hidden="1" x14ac:dyDescent="0.2">
      <c r="A38" s="130">
        <f t="shared" si="0"/>
        <v>33</v>
      </c>
      <c r="B38" s="92" t="s">
        <v>93</v>
      </c>
      <c r="C38" s="92" t="s">
        <v>100</v>
      </c>
      <c r="D38" s="92" t="s">
        <v>106</v>
      </c>
      <c r="E38" s="98" t="s">
        <v>134</v>
      </c>
      <c r="F38" s="101" t="s">
        <v>394</v>
      </c>
      <c r="G38" s="101" t="s">
        <v>394</v>
      </c>
      <c r="H38" s="101" t="s">
        <v>268</v>
      </c>
      <c r="I38" s="101" t="s">
        <v>394</v>
      </c>
      <c r="J38" s="110">
        <v>70000000</v>
      </c>
      <c r="K38" s="101" t="s">
        <v>394</v>
      </c>
      <c r="L38" s="101" t="s">
        <v>339</v>
      </c>
    </row>
    <row r="39" spans="1:12" ht="121.5" hidden="1" x14ac:dyDescent="0.2">
      <c r="A39" s="130">
        <f t="shared" si="0"/>
        <v>34</v>
      </c>
      <c r="B39" s="92" t="s">
        <v>93</v>
      </c>
      <c r="C39" s="92" t="s">
        <v>101</v>
      </c>
      <c r="D39" s="92" t="s">
        <v>106</v>
      </c>
      <c r="E39" s="98" t="s">
        <v>135</v>
      </c>
      <c r="F39" s="101" t="s">
        <v>394</v>
      </c>
      <c r="G39" s="101" t="s">
        <v>394</v>
      </c>
      <c r="H39" s="101" t="s">
        <v>269</v>
      </c>
      <c r="I39" s="101" t="s">
        <v>394</v>
      </c>
      <c r="J39" s="110">
        <v>113800000</v>
      </c>
      <c r="K39" s="101" t="s">
        <v>394</v>
      </c>
      <c r="L39" s="101" t="s">
        <v>339</v>
      </c>
    </row>
    <row r="40" spans="1:12" ht="121.5" hidden="1" x14ac:dyDescent="0.2">
      <c r="A40" s="130">
        <f t="shared" si="0"/>
        <v>35</v>
      </c>
      <c r="B40" s="92" t="s">
        <v>93</v>
      </c>
      <c r="C40" s="92" t="s">
        <v>101</v>
      </c>
      <c r="D40" s="92" t="s">
        <v>106</v>
      </c>
      <c r="E40" s="98" t="s">
        <v>136</v>
      </c>
      <c r="F40" s="101" t="s">
        <v>394</v>
      </c>
      <c r="G40" s="101" t="s">
        <v>394</v>
      </c>
      <c r="H40" s="95" t="s">
        <v>270</v>
      </c>
      <c r="I40" s="101" t="s">
        <v>394</v>
      </c>
      <c r="J40" s="110">
        <v>1083593770</v>
      </c>
      <c r="K40" s="101" t="s">
        <v>394</v>
      </c>
      <c r="L40" s="101" t="s">
        <v>339</v>
      </c>
    </row>
    <row r="41" spans="1:12" ht="189" hidden="1" x14ac:dyDescent="0.2">
      <c r="A41" s="130">
        <f t="shared" si="0"/>
        <v>36</v>
      </c>
      <c r="B41" s="92" t="s">
        <v>93</v>
      </c>
      <c r="C41" s="92" t="s">
        <v>101</v>
      </c>
      <c r="D41" s="92" t="s">
        <v>107</v>
      </c>
      <c r="E41" s="98" t="s">
        <v>137</v>
      </c>
      <c r="F41" s="101" t="s">
        <v>394</v>
      </c>
      <c r="G41" s="101" t="s">
        <v>394</v>
      </c>
      <c r="H41" s="101" t="s">
        <v>271</v>
      </c>
      <c r="I41" s="101" t="s">
        <v>394</v>
      </c>
      <c r="J41" s="110">
        <v>119724797.50771999</v>
      </c>
      <c r="K41" s="101" t="s">
        <v>394</v>
      </c>
      <c r="L41" s="101" t="s">
        <v>339</v>
      </c>
    </row>
    <row r="42" spans="1:12" ht="175.5" hidden="1" x14ac:dyDescent="0.2">
      <c r="A42" s="130">
        <f t="shared" si="0"/>
        <v>37</v>
      </c>
      <c r="B42" s="92" t="s">
        <v>93</v>
      </c>
      <c r="C42" s="92" t="s">
        <v>104</v>
      </c>
      <c r="D42" s="92" t="s">
        <v>106</v>
      </c>
      <c r="E42" s="98" t="s">
        <v>138</v>
      </c>
      <c r="F42" s="101" t="s">
        <v>394</v>
      </c>
      <c r="G42" s="101" t="s">
        <v>394</v>
      </c>
      <c r="H42" s="101" t="s">
        <v>272</v>
      </c>
      <c r="I42" s="101" t="s">
        <v>394</v>
      </c>
      <c r="J42" s="111">
        <v>153663131</v>
      </c>
      <c r="K42" s="101" t="s">
        <v>394</v>
      </c>
      <c r="L42" s="101" t="s">
        <v>339</v>
      </c>
    </row>
    <row r="43" spans="1:12" ht="243" hidden="1" x14ac:dyDescent="0.2">
      <c r="A43" s="130">
        <f t="shared" si="0"/>
        <v>38</v>
      </c>
      <c r="B43" s="92" t="s">
        <v>93</v>
      </c>
      <c r="C43" s="92" t="s">
        <v>100</v>
      </c>
      <c r="D43" s="92" t="s">
        <v>106</v>
      </c>
      <c r="E43" s="98" t="s">
        <v>139</v>
      </c>
      <c r="F43" s="101" t="s">
        <v>394</v>
      </c>
      <c r="G43" s="101" t="s">
        <v>394</v>
      </c>
      <c r="H43" s="101" t="s">
        <v>273</v>
      </c>
      <c r="I43" s="101" t="s">
        <v>394</v>
      </c>
      <c r="J43" s="111">
        <v>1697457351</v>
      </c>
      <c r="K43" s="101" t="s">
        <v>394</v>
      </c>
      <c r="L43" s="101" t="s">
        <v>339</v>
      </c>
    </row>
    <row r="44" spans="1:12" ht="256.5" hidden="1" x14ac:dyDescent="0.2">
      <c r="A44" s="130">
        <f t="shared" si="0"/>
        <v>39</v>
      </c>
      <c r="B44" s="92" t="s">
        <v>93</v>
      </c>
      <c r="C44" s="92" t="s">
        <v>100</v>
      </c>
      <c r="D44" s="92" t="s">
        <v>106</v>
      </c>
      <c r="E44" s="98" t="s">
        <v>140</v>
      </c>
      <c r="F44" s="101" t="s">
        <v>394</v>
      </c>
      <c r="G44" s="101" t="s">
        <v>394</v>
      </c>
      <c r="H44" s="101" t="s">
        <v>274</v>
      </c>
      <c r="I44" s="101" t="s">
        <v>394</v>
      </c>
      <c r="J44" s="111">
        <v>750986380</v>
      </c>
      <c r="K44" s="101" t="s">
        <v>394</v>
      </c>
      <c r="L44" s="101" t="s">
        <v>339</v>
      </c>
    </row>
    <row r="45" spans="1:12" ht="121.5" hidden="1" x14ac:dyDescent="0.2">
      <c r="A45" s="130">
        <f t="shared" si="0"/>
        <v>40</v>
      </c>
      <c r="B45" s="92" t="s">
        <v>93</v>
      </c>
      <c r="C45" s="92" t="s">
        <v>101</v>
      </c>
      <c r="D45" s="92" t="s">
        <v>106</v>
      </c>
      <c r="E45" s="98" t="s">
        <v>141</v>
      </c>
      <c r="F45" s="101" t="s">
        <v>394</v>
      </c>
      <c r="G45" s="101" t="s">
        <v>394</v>
      </c>
      <c r="H45" s="101" t="s">
        <v>275</v>
      </c>
      <c r="I45" s="101" t="s">
        <v>394</v>
      </c>
      <c r="J45" s="111">
        <v>394050000</v>
      </c>
      <c r="K45" s="101" t="s">
        <v>394</v>
      </c>
      <c r="L45" s="101" t="s">
        <v>339</v>
      </c>
    </row>
    <row r="46" spans="1:12" ht="135" hidden="1" x14ac:dyDescent="0.2">
      <c r="A46" s="130">
        <f t="shared" si="0"/>
        <v>41</v>
      </c>
      <c r="B46" s="92" t="s">
        <v>93</v>
      </c>
      <c r="C46" s="92" t="s">
        <v>101</v>
      </c>
      <c r="D46" s="92" t="s">
        <v>106</v>
      </c>
      <c r="E46" s="98" t="s">
        <v>142</v>
      </c>
      <c r="F46" s="101" t="s">
        <v>394</v>
      </c>
      <c r="G46" s="101" t="s">
        <v>394</v>
      </c>
      <c r="H46" s="101" t="s">
        <v>276</v>
      </c>
      <c r="I46" s="101" t="s">
        <v>394</v>
      </c>
      <c r="J46" s="111">
        <v>147683400</v>
      </c>
      <c r="K46" s="101" t="s">
        <v>394</v>
      </c>
      <c r="L46" s="101" t="s">
        <v>339</v>
      </c>
    </row>
    <row r="47" spans="1:12" ht="121.5" hidden="1" x14ac:dyDescent="0.2">
      <c r="A47" s="130">
        <f t="shared" si="0"/>
        <v>42</v>
      </c>
      <c r="B47" s="92" t="s">
        <v>93</v>
      </c>
      <c r="C47" s="92" t="s">
        <v>102</v>
      </c>
      <c r="D47" s="92" t="s">
        <v>106</v>
      </c>
      <c r="E47" s="98" t="s">
        <v>143</v>
      </c>
      <c r="F47" s="101" t="s">
        <v>394</v>
      </c>
      <c r="G47" s="101" t="s">
        <v>394</v>
      </c>
      <c r="H47" s="101" t="s">
        <v>277</v>
      </c>
      <c r="I47" s="101" t="s">
        <v>394</v>
      </c>
      <c r="J47" s="110">
        <v>119724797.50771999</v>
      </c>
      <c r="K47" s="101" t="s">
        <v>394</v>
      </c>
      <c r="L47" s="101" t="s">
        <v>339</v>
      </c>
    </row>
    <row r="48" spans="1:12" ht="121.5" hidden="1" x14ac:dyDescent="0.2">
      <c r="A48" s="130">
        <f t="shared" si="0"/>
        <v>43</v>
      </c>
      <c r="B48" s="92" t="s">
        <v>93</v>
      </c>
      <c r="C48" s="92" t="s">
        <v>102</v>
      </c>
      <c r="D48" s="92" t="s">
        <v>108</v>
      </c>
      <c r="E48" s="98" t="s">
        <v>144</v>
      </c>
      <c r="F48" s="101" t="s">
        <v>394</v>
      </c>
      <c r="G48" s="101" t="s">
        <v>394</v>
      </c>
      <c r="H48" s="101" t="s">
        <v>278</v>
      </c>
      <c r="I48" s="101" t="s">
        <v>394</v>
      </c>
      <c r="J48" s="110">
        <v>125000000</v>
      </c>
      <c r="K48" s="101" t="s">
        <v>394</v>
      </c>
      <c r="L48" s="101" t="s">
        <v>339</v>
      </c>
    </row>
    <row r="49" spans="1:12" ht="256.5" x14ac:dyDescent="0.2">
      <c r="A49" s="130">
        <f t="shared" si="0"/>
        <v>44</v>
      </c>
      <c r="B49" s="93" t="s">
        <v>94</v>
      </c>
      <c r="C49" s="93" t="s">
        <v>105</v>
      </c>
      <c r="D49" s="92" t="s">
        <v>106</v>
      </c>
      <c r="E49" s="97" t="s">
        <v>145</v>
      </c>
      <c r="F49" s="102">
        <v>43192</v>
      </c>
      <c r="G49" s="97" t="s">
        <v>216</v>
      </c>
      <c r="H49" s="106" t="s">
        <v>279</v>
      </c>
      <c r="I49" s="101">
        <v>43209</v>
      </c>
      <c r="J49" s="112">
        <v>646714000</v>
      </c>
      <c r="K49" s="112">
        <v>646714000</v>
      </c>
      <c r="L49" s="101" t="s">
        <v>339</v>
      </c>
    </row>
    <row r="50" spans="1:12" ht="270" x14ac:dyDescent="0.2">
      <c r="A50" s="130">
        <f t="shared" si="0"/>
        <v>45</v>
      </c>
      <c r="B50" s="93" t="s">
        <v>94</v>
      </c>
      <c r="C50" s="93" t="s">
        <v>105</v>
      </c>
      <c r="D50" s="92" t="s">
        <v>106</v>
      </c>
      <c r="E50" s="97" t="s">
        <v>146</v>
      </c>
      <c r="F50" s="102">
        <v>43193</v>
      </c>
      <c r="G50" s="97" t="s">
        <v>217</v>
      </c>
      <c r="H50" s="106" t="s">
        <v>280</v>
      </c>
      <c r="I50" s="101">
        <v>43209</v>
      </c>
      <c r="J50" s="112">
        <v>744506500</v>
      </c>
      <c r="K50" s="112">
        <v>744506500</v>
      </c>
      <c r="L50" s="101" t="s">
        <v>339</v>
      </c>
    </row>
    <row r="51" spans="1:12" ht="256.5" x14ac:dyDescent="0.2">
      <c r="A51" s="130">
        <f t="shared" si="0"/>
        <v>46</v>
      </c>
      <c r="B51" s="93" t="s">
        <v>94</v>
      </c>
      <c r="C51" s="93" t="s">
        <v>105</v>
      </c>
      <c r="D51" s="92" t="s">
        <v>106</v>
      </c>
      <c r="E51" s="97" t="s">
        <v>147</v>
      </c>
      <c r="F51" s="102">
        <v>43193</v>
      </c>
      <c r="G51" s="97" t="s">
        <v>218</v>
      </c>
      <c r="H51" s="106" t="s">
        <v>281</v>
      </c>
      <c r="I51" s="101">
        <v>43209</v>
      </c>
      <c r="J51" s="112">
        <v>693264000</v>
      </c>
      <c r="K51" s="112">
        <v>693264000</v>
      </c>
      <c r="L51" s="101" t="s">
        <v>339</v>
      </c>
    </row>
    <row r="52" spans="1:12" ht="243" x14ac:dyDescent="0.2">
      <c r="A52" s="130">
        <f t="shared" si="0"/>
        <v>47</v>
      </c>
      <c r="B52" s="93" t="s">
        <v>94</v>
      </c>
      <c r="C52" s="93" t="s">
        <v>105</v>
      </c>
      <c r="D52" s="92" t="s">
        <v>106</v>
      </c>
      <c r="E52" s="97" t="s">
        <v>148</v>
      </c>
      <c r="F52" s="102">
        <v>43193</v>
      </c>
      <c r="G52" s="97" t="s">
        <v>219</v>
      </c>
      <c r="H52" s="106" t="s">
        <v>282</v>
      </c>
      <c r="I52" s="101">
        <v>43209</v>
      </c>
      <c r="J52" s="112">
        <v>687453000</v>
      </c>
      <c r="K52" s="112">
        <v>687453000</v>
      </c>
      <c r="L52" s="101" t="s">
        <v>339</v>
      </c>
    </row>
    <row r="53" spans="1:12" ht="270" x14ac:dyDescent="0.2">
      <c r="A53" s="130">
        <f t="shared" si="0"/>
        <v>48</v>
      </c>
      <c r="B53" s="93" t="s">
        <v>94</v>
      </c>
      <c r="C53" s="93" t="s">
        <v>105</v>
      </c>
      <c r="D53" s="92" t="s">
        <v>106</v>
      </c>
      <c r="E53" s="97" t="s">
        <v>149</v>
      </c>
      <c r="F53" s="102">
        <v>43193</v>
      </c>
      <c r="G53" s="97" t="s">
        <v>220</v>
      </c>
      <c r="H53" s="106" t="s">
        <v>283</v>
      </c>
      <c r="I53" s="101">
        <v>43209</v>
      </c>
      <c r="J53" s="112">
        <v>693848540</v>
      </c>
      <c r="K53" s="112">
        <v>693848540</v>
      </c>
      <c r="L53" s="101" t="s">
        <v>339</v>
      </c>
    </row>
    <row r="54" spans="1:12" ht="148.5" x14ac:dyDescent="0.2">
      <c r="A54" s="130">
        <f t="shared" si="0"/>
        <v>49</v>
      </c>
      <c r="B54" s="93" t="s">
        <v>94</v>
      </c>
      <c r="C54" s="93" t="s">
        <v>103</v>
      </c>
      <c r="D54" s="92" t="s">
        <v>107</v>
      </c>
      <c r="E54" s="97" t="s">
        <v>124</v>
      </c>
      <c r="F54" s="102">
        <v>43102</v>
      </c>
      <c r="G54" s="97" t="s">
        <v>221</v>
      </c>
      <c r="H54" s="106" t="s">
        <v>284</v>
      </c>
      <c r="I54" s="101">
        <v>43172</v>
      </c>
      <c r="J54" s="112">
        <v>102863280</v>
      </c>
      <c r="K54" s="112">
        <v>81163280</v>
      </c>
      <c r="L54" s="101" t="s">
        <v>339</v>
      </c>
    </row>
    <row r="55" spans="1:12" ht="148.5" x14ac:dyDescent="0.2">
      <c r="A55" s="130">
        <f t="shared" si="0"/>
        <v>50</v>
      </c>
      <c r="B55" s="93" t="s">
        <v>94</v>
      </c>
      <c r="C55" s="93" t="s">
        <v>102</v>
      </c>
      <c r="D55" s="92" t="s">
        <v>107</v>
      </c>
      <c r="E55" s="97" t="s">
        <v>150</v>
      </c>
      <c r="F55" s="102">
        <v>43231</v>
      </c>
      <c r="G55" s="97" t="s">
        <v>222</v>
      </c>
      <c r="H55" s="106" t="s">
        <v>285</v>
      </c>
      <c r="I55" s="101" t="s">
        <v>394</v>
      </c>
      <c r="J55" s="112">
        <v>144656612</v>
      </c>
      <c r="K55" s="112"/>
      <c r="L55" s="101" t="s">
        <v>339</v>
      </c>
    </row>
    <row r="56" spans="1:12" ht="135" x14ac:dyDescent="0.2">
      <c r="A56" s="130">
        <f t="shared" si="0"/>
        <v>51</v>
      </c>
      <c r="B56" s="93" t="s">
        <v>94</v>
      </c>
      <c r="C56" s="93" t="s">
        <v>103</v>
      </c>
      <c r="D56" s="92" t="s">
        <v>108</v>
      </c>
      <c r="E56" s="97" t="s">
        <v>151</v>
      </c>
      <c r="F56" s="103">
        <v>43257</v>
      </c>
      <c r="G56" s="97" t="s">
        <v>223</v>
      </c>
      <c r="H56" s="106" t="s">
        <v>286</v>
      </c>
      <c r="I56" s="101" t="s">
        <v>394</v>
      </c>
      <c r="J56" s="112">
        <v>357797500</v>
      </c>
      <c r="K56" s="112"/>
      <c r="L56" s="101" t="s">
        <v>339</v>
      </c>
    </row>
    <row r="57" spans="1:12" ht="121.5" x14ac:dyDescent="0.2">
      <c r="A57" s="130">
        <f t="shared" si="0"/>
        <v>52</v>
      </c>
      <c r="B57" s="93" t="s">
        <v>94</v>
      </c>
      <c r="C57" s="93" t="s">
        <v>103</v>
      </c>
      <c r="D57" s="92" t="s">
        <v>107</v>
      </c>
      <c r="E57" s="98" t="s">
        <v>110</v>
      </c>
      <c r="F57" s="103">
        <v>43258</v>
      </c>
      <c r="G57" s="106" t="s">
        <v>224</v>
      </c>
      <c r="H57" s="106" t="s">
        <v>287</v>
      </c>
      <c r="I57" s="101" t="s">
        <v>394</v>
      </c>
      <c r="J57" s="112">
        <v>500000000</v>
      </c>
      <c r="K57" s="112"/>
      <c r="L57" s="101" t="s">
        <v>339</v>
      </c>
    </row>
    <row r="58" spans="1:12" ht="256.5" x14ac:dyDescent="0.2">
      <c r="A58" s="130">
        <f t="shared" si="0"/>
        <v>53</v>
      </c>
      <c r="B58" s="93" t="s">
        <v>94</v>
      </c>
      <c r="C58" s="93" t="s">
        <v>102</v>
      </c>
      <c r="D58" s="92" t="s">
        <v>106</v>
      </c>
      <c r="E58" s="97" t="s">
        <v>152</v>
      </c>
      <c r="F58" s="103">
        <v>43271</v>
      </c>
      <c r="G58" s="106" t="s">
        <v>225</v>
      </c>
      <c r="H58" s="106" t="s">
        <v>288</v>
      </c>
      <c r="I58" s="101" t="s">
        <v>394</v>
      </c>
      <c r="J58" s="112">
        <v>892457160</v>
      </c>
      <c r="K58" s="112"/>
      <c r="L58" s="101" t="s">
        <v>339</v>
      </c>
    </row>
    <row r="59" spans="1:12" ht="121.5" hidden="1" x14ac:dyDescent="0.2">
      <c r="A59" s="130">
        <f t="shared" si="0"/>
        <v>54</v>
      </c>
      <c r="B59" s="93" t="s">
        <v>94</v>
      </c>
      <c r="C59" s="93" t="s">
        <v>102</v>
      </c>
      <c r="D59" s="92" t="s">
        <v>106</v>
      </c>
      <c r="E59" s="97" t="s">
        <v>152</v>
      </c>
      <c r="F59" s="101" t="s">
        <v>394</v>
      </c>
      <c r="G59" s="101" t="s">
        <v>394</v>
      </c>
      <c r="H59" s="106" t="s">
        <v>289</v>
      </c>
      <c r="I59" s="101" t="s">
        <v>394</v>
      </c>
      <c r="J59" s="112">
        <v>800000000</v>
      </c>
      <c r="K59" s="101" t="s">
        <v>394</v>
      </c>
      <c r="L59" s="101" t="s">
        <v>339</v>
      </c>
    </row>
    <row r="60" spans="1:12" ht="121.5" x14ac:dyDescent="0.2">
      <c r="A60" s="130">
        <f t="shared" si="0"/>
        <v>55</v>
      </c>
      <c r="B60" s="93" t="s">
        <v>94</v>
      </c>
      <c r="C60" s="93" t="s">
        <v>102</v>
      </c>
      <c r="D60" s="92" t="s">
        <v>107</v>
      </c>
      <c r="E60" s="97" t="s">
        <v>150</v>
      </c>
      <c r="F60" s="103">
        <v>43273</v>
      </c>
      <c r="G60" s="106" t="s">
        <v>226</v>
      </c>
      <c r="H60" s="106" t="s">
        <v>290</v>
      </c>
      <c r="I60" s="101" t="s">
        <v>394</v>
      </c>
      <c r="J60" s="112">
        <v>51314478</v>
      </c>
      <c r="K60" s="112"/>
      <c r="L60" s="101" t="s">
        <v>339</v>
      </c>
    </row>
    <row r="61" spans="1:12" ht="121.5" x14ac:dyDescent="0.2">
      <c r="A61" s="130">
        <f t="shared" si="0"/>
        <v>56</v>
      </c>
      <c r="B61" s="93" t="s">
        <v>94</v>
      </c>
      <c r="C61" s="93" t="s">
        <v>102</v>
      </c>
      <c r="D61" s="92" t="s">
        <v>108</v>
      </c>
      <c r="E61" s="97" t="s">
        <v>153</v>
      </c>
      <c r="F61" s="103">
        <v>43277</v>
      </c>
      <c r="G61" s="106" t="s">
        <v>227</v>
      </c>
      <c r="H61" s="106" t="s">
        <v>291</v>
      </c>
      <c r="I61" s="101" t="s">
        <v>394</v>
      </c>
      <c r="J61" s="112">
        <v>593626720</v>
      </c>
      <c r="K61" s="112"/>
      <c r="L61" s="101" t="s">
        <v>339</v>
      </c>
    </row>
    <row r="62" spans="1:12" ht="135" hidden="1" x14ac:dyDescent="0.2">
      <c r="A62" s="130">
        <f t="shared" si="0"/>
        <v>57</v>
      </c>
      <c r="B62" s="93" t="s">
        <v>94</v>
      </c>
      <c r="C62" s="93" t="s">
        <v>104</v>
      </c>
      <c r="D62" s="92" t="s">
        <v>106</v>
      </c>
      <c r="E62" s="97" t="s">
        <v>154</v>
      </c>
      <c r="F62" s="101" t="s">
        <v>394</v>
      </c>
      <c r="G62" s="101" t="s">
        <v>394</v>
      </c>
      <c r="H62" s="106" t="s">
        <v>292</v>
      </c>
      <c r="I62" s="101" t="s">
        <v>394</v>
      </c>
      <c r="J62" s="112">
        <v>575589416</v>
      </c>
      <c r="K62" s="101" t="s">
        <v>394</v>
      </c>
      <c r="L62" s="101" t="s">
        <v>339</v>
      </c>
    </row>
    <row r="63" spans="1:12" ht="135" hidden="1" x14ac:dyDescent="0.2">
      <c r="A63" s="130">
        <f t="shared" si="0"/>
        <v>58</v>
      </c>
      <c r="B63" s="93" t="s">
        <v>94</v>
      </c>
      <c r="C63" s="93" t="s">
        <v>102</v>
      </c>
      <c r="D63" s="92" t="s">
        <v>106</v>
      </c>
      <c r="E63" s="97" t="s">
        <v>155</v>
      </c>
      <c r="F63" s="101" t="s">
        <v>394</v>
      </c>
      <c r="G63" s="101" t="s">
        <v>394</v>
      </c>
      <c r="H63" s="106" t="s">
        <v>293</v>
      </c>
      <c r="I63" s="101" t="s">
        <v>394</v>
      </c>
      <c r="J63" s="113">
        <v>650000000</v>
      </c>
      <c r="K63" s="101" t="s">
        <v>394</v>
      </c>
      <c r="L63" s="101" t="s">
        <v>339</v>
      </c>
    </row>
    <row r="64" spans="1:12" ht="121.5" hidden="1" x14ac:dyDescent="0.2">
      <c r="A64" s="130">
        <f t="shared" si="0"/>
        <v>59</v>
      </c>
      <c r="B64" s="93" t="s">
        <v>94</v>
      </c>
      <c r="C64" s="93" t="s">
        <v>102</v>
      </c>
      <c r="D64" s="92" t="s">
        <v>109</v>
      </c>
      <c r="E64" s="97" t="s">
        <v>156</v>
      </c>
      <c r="F64" s="101" t="s">
        <v>394</v>
      </c>
      <c r="G64" s="101" t="s">
        <v>394</v>
      </c>
      <c r="H64" s="106" t="s">
        <v>294</v>
      </c>
      <c r="I64" s="101" t="s">
        <v>394</v>
      </c>
      <c r="J64" s="113">
        <v>99770609</v>
      </c>
      <c r="K64" s="101" t="s">
        <v>394</v>
      </c>
      <c r="L64" s="101" t="s">
        <v>339</v>
      </c>
    </row>
    <row r="65" spans="1:12" ht="121.5" hidden="1" x14ac:dyDescent="0.2">
      <c r="A65" s="130">
        <f t="shared" si="0"/>
        <v>60</v>
      </c>
      <c r="B65" s="93" t="s">
        <v>94</v>
      </c>
      <c r="C65" s="93" t="s">
        <v>105</v>
      </c>
      <c r="D65" s="92" t="s">
        <v>106</v>
      </c>
      <c r="E65" s="97" t="s">
        <v>145</v>
      </c>
      <c r="F65" s="101" t="s">
        <v>394</v>
      </c>
      <c r="G65" s="101" t="s">
        <v>394</v>
      </c>
      <c r="H65" s="106" t="s">
        <v>295</v>
      </c>
      <c r="I65" s="101" t="s">
        <v>394</v>
      </c>
      <c r="J65" s="113">
        <v>1080401470</v>
      </c>
      <c r="K65" s="101" t="s">
        <v>394</v>
      </c>
      <c r="L65" s="101" t="s">
        <v>339</v>
      </c>
    </row>
    <row r="66" spans="1:12" ht="121.5" hidden="1" x14ac:dyDescent="0.2">
      <c r="A66" s="130">
        <f t="shared" si="0"/>
        <v>61</v>
      </c>
      <c r="B66" s="93" t="s">
        <v>94</v>
      </c>
      <c r="C66" s="93" t="s">
        <v>102</v>
      </c>
      <c r="D66" s="92" t="s">
        <v>107</v>
      </c>
      <c r="E66" s="97" t="s">
        <v>157</v>
      </c>
      <c r="F66" s="101" t="s">
        <v>394</v>
      </c>
      <c r="G66" s="101" t="s">
        <v>394</v>
      </c>
      <c r="H66" s="106" t="s">
        <v>296</v>
      </c>
      <c r="I66" s="101" t="s">
        <v>394</v>
      </c>
      <c r="J66" s="113">
        <v>109177860</v>
      </c>
      <c r="K66" s="101" t="s">
        <v>394</v>
      </c>
      <c r="L66" s="101" t="s">
        <v>339</v>
      </c>
    </row>
    <row r="67" spans="1:12" ht="202.5" hidden="1" x14ac:dyDescent="0.2">
      <c r="A67" s="130">
        <f t="shared" si="0"/>
        <v>62</v>
      </c>
      <c r="B67" s="92" t="s">
        <v>95</v>
      </c>
      <c r="C67" s="92" t="s">
        <v>101</v>
      </c>
      <c r="D67" s="92" t="s">
        <v>106</v>
      </c>
      <c r="E67" s="98" t="s">
        <v>158</v>
      </c>
      <c r="F67" s="101" t="s">
        <v>394</v>
      </c>
      <c r="G67" s="101" t="s">
        <v>394</v>
      </c>
      <c r="H67" s="101" t="s">
        <v>297</v>
      </c>
      <c r="I67" s="101" t="s">
        <v>394</v>
      </c>
      <c r="J67" s="112">
        <v>437060000</v>
      </c>
      <c r="K67" s="101" t="s">
        <v>394</v>
      </c>
      <c r="L67" s="101" t="s">
        <v>339</v>
      </c>
    </row>
    <row r="68" spans="1:12" ht="121.5" hidden="1" x14ac:dyDescent="0.2">
      <c r="A68" s="130">
        <f t="shared" si="0"/>
        <v>63</v>
      </c>
      <c r="B68" s="93" t="s">
        <v>94</v>
      </c>
      <c r="C68" s="93" t="s">
        <v>102</v>
      </c>
      <c r="D68" s="92" t="s">
        <v>109</v>
      </c>
      <c r="E68" s="97" t="s">
        <v>159</v>
      </c>
      <c r="F68" s="101" t="s">
        <v>394</v>
      </c>
      <c r="G68" s="101" t="s">
        <v>394</v>
      </c>
      <c r="H68" s="106" t="s">
        <v>298</v>
      </c>
      <c r="I68" s="101" t="s">
        <v>394</v>
      </c>
      <c r="J68" s="113">
        <v>70197821</v>
      </c>
      <c r="K68" s="101" t="s">
        <v>394</v>
      </c>
      <c r="L68" s="101" t="s">
        <v>339</v>
      </c>
    </row>
    <row r="69" spans="1:12" ht="135" x14ac:dyDescent="0.2">
      <c r="A69" s="130">
        <f t="shared" si="0"/>
        <v>64</v>
      </c>
      <c r="B69" s="92" t="s">
        <v>96</v>
      </c>
      <c r="C69" s="92" t="s">
        <v>102</v>
      </c>
      <c r="D69" s="92" t="s">
        <v>109</v>
      </c>
      <c r="E69" s="98" t="s">
        <v>160</v>
      </c>
      <c r="F69" s="101">
        <v>43151</v>
      </c>
      <c r="G69" s="101" t="s">
        <v>228</v>
      </c>
      <c r="H69" s="101" t="s">
        <v>299</v>
      </c>
      <c r="I69" s="101" t="s">
        <v>394</v>
      </c>
      <c r="J69" s="114">
        <v>976552500</v>
      </c>
      <c r="K69" s="101"/>
      <c r="L69" s="101" t="s">
        <v>340</v>
      </c>
    </row>
    <row r="70" spans="1:12" ht="108" x14ac:dyDescent="0.2">
      <c r="A70" s="130">
        <f t="shared" si="0"/>
        <v>65</v>
      </c>
      <c r="B70" s="92" t="s">
        <v>96</v>
      </c>
      <c r="C70" s="92" t="s">
        <v>102</v>
      </c>
      <c r="D70" s="92" t="s">
        <v>107</v>
      </c>
      <c r="E70" s="98" t="s">
        <v>161</v>
      </c>
      <c r="F70" s="101">
        <v>43263</v>
      </c>
      <c r="G70" s="101" t="s">
        <v>229</v>
      </c>
      <c r="H70" s="101" t="s">
        <v>300</v>
      </c>
      <c r="I70" s="101" t="s">
        <v>394</v>
      </c>
      <c r="J70" s="114">
        <v>184633334</v>
      </c>
      <c r="K70" s="101"/>
      <c r="L70" s="101" t="s">
        <v>340</v>
      </c>
    </row>
    <row r="71" spans="1:12" ht="148.5" x14ac:dyDescent="0.2">
      <c r="A71" s="130">
        <f t="shared" si="0"/>
        <v>66</v>
      </c>
      <c r="B71" s="92" t="s">
        <v>96</v>
      </c>
      <c r="C71" s="92" t="s">
        <v>102</v>
      </c>
      <c r="D71" s="92" t="s">
        <v>107</v>
      </c>
      <c r="E71" s="98" t="s">
        <v>110</v>
      </c>
      <c r="F71" s="101">
        <v>43245</v>
      </c>
      <c r="G71" s="93" t="s">
        <v>204</v>
      </c>
      <c r="H71" s="93" t="s">
        <v>301</v>
      </c>
      <c r="I71" s="101" t="s">
        <v>394</v>
      </c>
      <c r="J71" s="115">
        <v>650043000</v>
      </c>
      <c r="K71" s="93"/>
      <c r="L71" s="93" t="s">
        <v>341</v>
      </c>
    </row>
    <row r="72" spans="1:12" ht="135" hidden="1" x14ac:dyDescent="0.2">
      <c r="A72" s="130">
        <f t="shared" ref="A72:A135" si="1">+A71+1</f>
        <v>67</v>
      </c>
      <c r="B72" s="92" t="s">
        <v>96</v>
      </c>
      <c r="C72" s="92" t="s">
        <v>102</v>
      </c>
      <c r="D72" s="92" t="s">
        <v>106</v>
      </c>
      <c r="E72" s="98" t="s">
        <v>162</v>
      </c>
      <c r="F72" s="101" t="s">
        <v>394</v>
      </c>
      <c r="G72" s="101" t="s">
        <v>394</v>
      </c>
      <c r="H72" s="93" t="s">
        <v>302</v>
      </c>
      <c r="I72" s="101" t="s">
        <v>394</v>
      </c>
      <c r="J72" s="115">
        <v>844000000</v>
      </c>
      <c r="K72" s="101" t="s">
        <v>394</v>
      </c>
      <c r="L72" s="93" t="s">
        <v>342</v>
      </c>
    </row>
    <row r="73" spans="1:12" ht="162" hidden="1" x14ac:dyDescent="0.2">
      <c r="A73" s="130">
        <f t="shared" si="1"/>
        <v>68</v>
      </c>
      <c r="B73" s="92" t="s">
        <v>96</v>
      </c>
      <c r="C73" s="92" t="s">
        <v>102</v>
      </c>
      <c r="D73" s="92" t="s">
        <v>109</v>
      </c>
      <c r="E73" s="98" t="s">
        <v>163</v>
      </c>
      <c r="F73" s="101" t="s">
        <v>394</v>
      </c>
      <c r="G73" s="101" t="s">
        <v>394</v>
      </c>
      <c r="H73" s="93" t="s">
        <v>303</v>
      </c>
      <c r="I73" s="101" t="s">
        <v>394</v>
      </c>
      <c r="J73" s="115">
        <v>1426225000</v>
      </c>
      <c r="K73" s="101" t="s">
        <v>394</v>
      </c>
      <c r="L73" s="93" t="s">
        <v>343</v>
      </c>
    </row>
    <row r="74" spans="1:12" ht="135" hidden="1" x14ac:dyDescent="0.2">
      <c r="A74" s="130">
        <f t="shared" si="1"/>
        <v>69</v>
      </c>
      <c r="B74" s="92" t="s">
        <v>96</v>
      </c>
      <c r="C74" s="92" t="s">
        <v>102</v>
      </c>
      <c r="D74" s="92" t="s">
        <v>109</v>
      </c>
      <c r="E74" s="98" t="s">
        <v>164</v>
      </c>
      <c r="F74" s="101" t="s">
        <v>394</v>
      </c>
      <c r="G74" s="101" t="s">
        <v>394</v>
      </c>
      <c r="H74" s="93" t="s">
        <v>304</v>
      </c>
      <c r="I74" s="101" t="s">
        <v>394</v>
      </c>
      <c r="J74" s="115">
        <v>1031759975</v>
      </c>
      <c r="K74" s="101" t="s">
        <v>394</v>
      </c>
      <c r="L74" s="93" t="s">
        <v>344</v>
      </c>
    </row>
    <row r="75" spans="1:12" ht="297" hidden="1" x14ac:dyDescent="0.2">
      <c r="A75" s="130">
        <f t="shared" si="1"/>
        <v>70</v>
      </c>
      <c r="B75" s="92" t="s">
        <v>96</v>
      </c>
      <c r="C75" s="92" t="s">
        <v>101</v>
      </c>
      <c r="D75" s="92" t="s">
        <v>107</v>
      </c>
      <c r="E75" s="98" t="s">
        <v>165</v>
      </c>
      <c r="F75" s="101" t="s">
        <v>394</v>
      </c>
      <c r="G75" s="101" t="s">
        <v>394</v>
      </c>
      <c r="H75" s="93" t="s">
        <v>305</v>
      </c>
      <c r="I75" s="101" t="s">
        <v>394</v>
      </c>
      <c r="J75" s="115">
        <v>60000000</v>
      </c>
      <c r="K75" s="101" t="s">
        <v>394</v>
      </c>
      <c r="L75" s="93" t="s">
        <v>345</v>
      </c>
    </row>
    <row r="76" spans="1:12" ht="175.5" hidden="1" x14ac:dyDescent="0.2">
      <c r="A76" s="130">
        <f t="shared" si="1"/>
        <v>71</v>
      </c>
      <c r="B76" s="92" t="s">
        <v>96</v>
      </c>
      <c r="C76" s="92" t="s">
        <v>102</v>
      </c>
      <c r="D76" s="92" t="s">
        <v>106</v>
      </c>
      <c r="E76" s="98" t="s">
        <v>166</v>
      </c>
      <c r="F76" s="101" t="s">
        <v>394</v>
      </c>
      <c r="G76" s="101" t="s">
        <v>394</v>
      </c>
      <c r="H76" s="93" t="s">
        <v>306</v>
      </c>
      <c r="I76" s="101" t="s">
        <v>394</v>
      </c>
      <c r="J76" s="115">
        <v>1900000000</v>
      </c>
      <c r="K76" s="101" t="s">
        <v>394</v>
      </c>
      <c r="L76" s="93" t="s">
        <v>346</v>
      </c>
    </row>
    <row r="77" spans="1:12" ht="162" hidden="1" x14ac:dyDescent="0.2">
      <c r="A77" s="130">
        <f t="shared" si="1"/>
        <v>72</v>
      </c>
      <c r="B77" s="92" t="s">
        <v>96</v>
      </c>
      <c r="C77" s="92" t="s">
        <v>102</v>
      </c>
      <c r="D77" s="92" t="s">
        <v>109</v>
      </c>
      <c r="E77" s="98" t="s">
        <v>167</v>
      </c>
      <c r="F77" s="101" t="s">
        <v>394</v>
      </c>
      <c r="G77" s="101" t="s">
        <v>394</v>
      </c>
      <c r="H77" s="93" t="s">
        <v>307</v>
      </c>
      <c r="I77" s="101" t="s">
        <v>394</v>
      </c>
      <c r="J77" s="115">
        <v>2000000000</v>
      </c>
      <c r="K77" s="101" t="s">
        <v>394</v>
      </c>
      <c r="L77" s="93" t="s">
        <v>347</v>
      </c>
    </row>
    <row r="78" spans="1:12" ht="162" hidden="1" x14ac:dyDescent="0.2">
      <c r="A78" s="130">
        <f t="shared" si="1"/>
        <v>73</v>
      </c>
      <c r="B78" s="92" t="s">
        <v>96</v>
      </c>
      <c r="C78" s="92" t="s">
        <v>102</v>
      </c>
      <c r="D78" s="92" t="s">
        <v>107</v>
      </c>
      <c r="E78" s="98" t="s">
        <v>168</v>
      </c>
      <c r="F78" s="101" t="s">
        <v>394</v>
      </c>
      <c r="G78" s="101" t="s">
        <v>394</v>
      </c>
      <c r="H78" s="93" t="s">
        <v>308</v>
      </c>
      <c r="I78" s="101" t="s">
        <v>394</v>
      </c>
      <c r="J78" s="110">
        <v>150000000</v>
      </c>
      <c r="K78" s="101" t="s">
        <v>394</v>
      </c>
      <c r="L78" s="93" t="s">
        <v>348</v>
      </c>
    </row>
    <row r="79" spans="1:12" ht="189" hidden="1" x14ac:dyDescent="0.2">
      <c r="A79" s="130">
        <f t="shared" si="1"/>
        <v>74</v>
      </c>
      <c r="B79" s="92" t="s">
        <v>96</v>
      </c>
      <c r="C79" s="92" t="s">
        <v>102</v>
      </c>
      <c r="D79" s="92" t="s">
        <v>107</v>
      </c>
      <c r="E79" s="98" t="s">
        <v>169</v>
      </c>
      <c r="F79" s="101" t="s">
        <v>394</v>
      </c>
      <c r="G79" s="101" t="s">
        <v>394</v>
      </c>
      <c r="H79" s="93" t="s">
        <v>309</v>
      </c>
      <c r="I79" s="101" t="s">
        <v>394</v>
      </c>
      <c r="J79" s="115">
        <v>235000000</v>
      </c>
      <c r="K79" s="101" t="s">
        <v>394</v>
      </c>
      <c r="L79" s="93" t="s">
        <v>349</v>
      </c>
    </row>
    <row r="80" spans="1:12" ht="189" hidden="1" x14ac:dyDescent="0.2">
      <c r="A80" s="130">
        <f t="shared" si="1"/>
        <v>75</v>
      </c>
      <c r="B80" s="92" t="s">
        <v>96</v>
      </c>
      <c r="C80" s="92" t="s">
        <v>102</v>
      </c>
      <c r="D80" s="92" t="s">
        <v>106</v>
      </c>
      <c r="E80" s="98" t="s">
        <v>169</v>
      </c>
      <c r="F80" s="101" t="s">
        <v>394</v>
      </c>
      <c r="G80" s="101" t="s">
        <v>394</v>
      </c>
      <c r="H80" s="93" t="s">
        <v>310</v>
      </c>
      <c r="I80" s="101" t="s">
        <v>394</v>
      </c>
      <c r="J80" s="116">
        <v>75541923</v>
      </c>
      <c r="K80" s="101" t="s">
        <v>394</v>
      </c>
      <c r="L80" s="93" t="s">
        <v>349</v>
      </c>
    </row>
    <row r="81" spans="1:12" ht="102" hidden="1" x14ac:dyDescent="0.2">
      <c r="A81" s="130">
        <f t="shared" si="1"/>
        <v>76</v>
      </c>
      <c r="B81" s="92" t="s">
        <v>96</v>
      </c>
      <c r="C81" s="92" t="s">
        <v>102</v>
      </c>
      <c r="D81" s="92" t="s">
        <v>106</v>
      </c>
      <c r="E81" s="98" t="s">
        <v>170</v>
      </c>
      <c r="F81" s="101" t="s">
        <v>394</v>
      </c>
      <c r="G81" s="101" t="s">
        <v>394</v>
      </c>
      <c r="H81" s="107" t="s">
        <v>311</v>
      </c>
      <c r="I81" s="101" t="s">
        <v>394</v>
      </c>
      <c r="J81" s="117">
        <v>512518697</v>
      </c>
      <c r="K81" s="101" t="s">
        <v>394</v>
      </c>
      <c r="L81" s="107" t="s">
        <v>350</v>
      </c>
    </row>
    <row r="82" spans="1:12" ht="102" hidden="1" x14ac:dyDescent="0.2">
      <c r="A82" s="130">
        <f t="shared" si="1"/>
        <v>77</v>
      </c>
      <c r="B82" s="92" t="s">
        <v>96</v>
      </c>
      <c r="C82" s="92" t="s">
        <v>102</v>
      </c>
      <c r="D82" s="92" t="s">
        <v>106</v>
      </c>
      <c r="E82" s="98" t="s">
        <v>171</v>
      </c>
      <c r="F82" s="101" t="s">
        <v>394</v>
      </c>
      <c r="G82" s="101" t="s">
        <v>394</v>
      </c>
      <c r="H82" s="107" t="s">
        <v>312</v>
      </c>
      <c r="I82" s="101" t="s">
        <v>394</v>
      </c>
      <c r="J82" s="117">
        <v>50000000</v>
      </c>
      <c r="K82" s="101" t="s">
        <v>394</v>
      </c>
      <c r="L82" s="107" t="s">
        <v>351</v>
      </c>
    </row>
    <row r="83" spans="1:12" ht="153" hidden="1" x14ac:dyDescent="0.2">
      <c r="A83" s="130">
        <f t="shared" si="1"/>
        <v>78</v>
      </c>
      <c r="B83" s="92" t="s">
        <v>96</v>
      </c>
      <c r="C83" s="92" t="s">
        <v>102</v>
      </c>
      <c r="D83" s="92" t="s">
        <v>109</v>
      </c>
      <c r="E83" s="98" t="s">
        <v>170</v>
      </c>
      <c r="F83" s="101" t="s">
        <v>394</v>
      </c>
      <c r="G83" s="101" t="s">
        <v>394</v>
      </c>
      <c r="H83" s="107" t="s">
        <v>313</v>
      </c>
      <c r="I83" s="101" t="s">
        <v>394</v>
      </c>
      <c r="J83" s="117">
        <v>400000000</v>
      </c>
      <c r="K83" s="101" t="s">
        <v>394</v>
      </c>
      <c r="L83" s="107" t="s">
        <v>351</v>
      </c>
    </row>
    <row r="84" spans="1:12" ht="102" hidden="1" x14ac:dyDescent="0.2">
      <c r="A84" s="130">
        <f t="shared" si="1"/>
        <v>79</v>
      </c>
      <c r="B84" s="92" t="s">
        <v>96</v>
      </c>
      <c r="C84" s="92" t="s">
        <v>101</v>
      </c>
      <c r="D84" s="92" t="s">
        <v>107</v>
      </c>
      <c r="E84" s="98" t="s">
        <v>172</v>
      </c>
      <c r="F84" s="101" t="s">
        <v>394</v>
      </c>
      <c r="G84" s="101" t="s">
        <v>394</v>
      </c>
      <c r="H84" s="107" t="s">
        <v>314</v>
      </c>
      <c r="I84" s="101" t="s">
        <v>394</v>
      </c>
      <c r="J84" s="117">
        <v>100174000</v>
      </c>
      <c r="K84" s="101" t="s">
        <v>394</v>
      </c>
      <c r="L84" s="107" t="s">
        <v>352</v>
      </c>
    </row>
    <row r="85" spans="1:12" ht="102" hidden="1" x14ac:dyDescent="0.2">
      <c r="A85" s="130">
        <f t="shared" si="1"/>
        <v>80</v>
      </c>
      <c r="B85" s="92" t="s">
        <v>96</v>
      </c>
      <c r="C85" s="92" t="s">
        <v>102</v>
      </c>
      <c r="D85" s="92" t="s">
        <v>106</v>
      </c>
      <c r="E85" s="98" t="s">
        <v>173</v>
      </c>
      <c r="F85" s="101" t="s">
        <v>394</v>
      </c>
      <c r="G85" s="101" t="s">
        <v>394</v>
      </c>
      <c r="H85" s="107" t="s">
        <v>315</v>
      </c>
      <c r="I85" s="101" t="s">
        <v>394</v>
      </c>
      <c r="J85" s="117">
        <v>400000000</v>
      </c>
      <c r="K85" s="101" t="s">
        <v>394</v>
      </c>
      <c r="L85" s="107" t="s">
        <v>351</v>
      </c>
    </row>
    <row r="86" spans="1:12" ht="162" hidden="1" x14ac:dyDescent="0.2">
      <c r="A86" s="130">
        <f t="shared" si="1"/>
        <v>81</v>
      </c>
      <c r="B86" s="92" t="s">
        <v>97</v>
      </c>
      <c r="C86" s="92" t="s">
        <v>102</v>
      </c>
      <c r="D86" s="92" t="s">
        <v>106</v>
      </c>
      <c r="E86" s="98" t="s">
        <v>174</v>
      </c>
      <c r="F86" s="101" t="s">
        <v>394</v>
      </c>
      <c r="G86" s="101" t="s">
        <v>394</v>
      </c>
      <c r="H86" s="101" t="s">
        <v>316</v>
      </c>
      <c r="I86" s="101" t="s">
        <v>394</v>
      </c>
      <c r="J86" s="115">
        <v>394250000</v>
      </c>
      <c r="K86" s="101" t="s">
        <v>394</v>
      </c>
      <c r="L86" s="101" t="s">
        <v>353</v>
      </c>
    </row>
    <row r="87" spans="1:12" ht="162" hidden="1" x14ac:dyDescent="0.2">
      <c r="A87" s="130">
        <f t="shared" si="1"/>
        <v>82</v>
      </c>
      <c r="B87" s="92" t="s">
        <v>97</v>
      </c>
      <c r="C87" s="92" t="s">
        <v>102</v>
      </c>
      <c r="D87" s="92" t="s">
        <v>106</v>
      </c>
      <c r="E87" s="98" t="s">
        <v>175</v>
      </c>
      <c r="F87" s="101" t="s">
        <v>394</v>
      </c>
      <c r="G87" s="101" t="s">
        <v>394</v>
      </c>
      <c r="H87" s="93" t="s">
        <v>317</v>
      </c>
      <c r="I87" s="101" t="s">
        <v>394</v>
      </c>
      <c r="J87" s="115">
        <v>150000000</v>
      </c>
      <c r="K87" s="101" t="s">
        <v>394</v>
      </c>
      <c r="L87" s="93" t="s">
        <v>353</v>
      </c>
    </row>
    <row r="88" spans="1:12" ht="162" hidden="1" x14ac:dyDescent="0.2">
      <c r="A88" s="130">
        <f t="shared" si="1"/>
        <v>83</v>
      </c>
      <c r="B88" s="92" t="s">
        <v>97</v>
      </c>
      <c r="C88" s="92" t="s">
        <v>102</v>
      </c>
      <c r="D88" s="92" t="s">
        <v>106</v>
      </c>
      <c r="E88" s="98" t="s">
        <v>176</v>
      </c>
      <c r="F88" s="101" t="s">
        <v>394</v>
      </c>
      <c r="G88" s="101" t="s">
        <v>394</v>
      </c>
      <c r="H88" s="93" t="s">
        <v>318</v>
      </c>
      <c r="I88" s="101" t="s">
        <v>394</v>
      </c>
      <c r="J88" s="115">
        <v>450000000</v>
      </c>
      <c r="K88" s="101" t="s">
        <v>394</v>
      </c>
      <c r="L88" s="93" t="s">
        <v>353</v>
      </c>
    </row>
    <row r="89" spans="1:12" ht="162" hidden="1" x14ac:dyDescent="0.2">
      <c r="A89" s="130">
        <f t="shared" si="1"/>
        <v>84</v>
      </c>
      <c r="B89" s="92" t="s">
        <v>97</v>
      </c>
      <c r="C89" s="92" t="s">
        <v>102</v>
      </c>
      <c r="D89" s="92" t="s">
        <v>106</v>
      </c>
      <c r="E89" s="98" t="s">
        <v>177</v>
      </c>
      <c r="F89" s="101" t="s">
        <v>394</v>
      </c>
      <c r="G89" s="101" t="s">
        <v>394</v>
      </c>
      <c r="H89" s="93" t="s">
        <v>319</v>
      </c>
      <c r="I89" s="101" t="s">
        <v>394</v>
      </c>
      <c r="J89" s="115">
        <v>407650000</v>
      </c>
      <c r="K89" s="101" t="s">
        <v>394</v>
      </c>
      <c r="L89" s="93" t="s">
        <v>353</v>
      </c>
    </row>
    <row r="90" spans="1:12" ht="255" hidden="1" x14ac:dyDescent="0.2">
      <c r="A90" s="130">
        <f t="shared" si="1"/>
        <v>85</v>
      </c>
      <c r="B90" s="94" t="s">
        <v>97</v>
      </c>
      <c r="C90" s="94" t="s">
        <v>102</v>
      </c>
      <c r="D90" s="94" t="s">
        <v>107</v>
      </c>
      <c r="E90" s="99" t="s">
        <v>178</v>
      </c>
      <c r="F90" s="101" t="s">
        <v>394</v>
      </c>
      <c r="G90" s="91" t="s">
        <v>230</v>
      </c>
      <c r="H90" s="91" t="s">
        <v>320</v>
      </c>
      <c r="I90" s="101" t="s">
        <v>394</v>
      </c>
      <c r="J90" s="115">
        <v>120000000</v>
      </c>
      <c r="K90" s="91"/>
      <c r="L90" s="91" t="s">
        <v>353</v>
      </c>
    </row>
    <row r="91" spans="1:12" ht="162" x14ac:dyDescent="0.2">
      <c r="A91" s="130">
        <f t="shared" si="1"/>
        <v>86</v>
      </c>
      <c r="B91" s="95" t="s">
        <v>98</v>
      </c>
      <c r="C91" s="98" t="s">
        <v>101</v>
      </c>
      <c r="D91" s="92" t="s">
        <v>106</v>
      </c>
      <c r="E91" s="98" t="s">
        <v>179</v>
      </c>
      <c r="F91" s="104">
        <v>43269</v>
      </c>
      <c r="G91" s="95" t="s">
        <v>231</v>
      </c>
      <c r="H91" s="95" t="s">
        <v>321</v>
      </c>
      <c r="I91" s="101" t="s">
        <v>394</v>
      </c>
      <c r="J91" s="115">
        <v>477009870</v>
      </c>
      <c r="K91" s="98"/>
      <c r="L91" s="103" t="s">
        <v>339</v>
      </c>
    </row>
    <row r="92" spans="1:12" ht="121.5" hidden="1" x14ac:dyDescent="0.2">
      <c r="A92" s="130">
        <f t="shared" si="1"/>
        <v>87</v>
      </c>
      <c r="B92" s="95" t="s">
        <v>98</v>
      </c>
      <c r="C92" s="95" t="s">
        <v>105</v>
      </c>
      <c r="D92" s="92" t="s">
        <v>106</v>
      </c>
      <c r="E92" s="98" t="s">
        <v>180</v>
      </c>
      <c r="F92" s="101" t="s">
        <v>394</v>
      </c>
      <c r="G92" s="101" t="s">
        <v>394</v>
      </c>
      <c r="H92" s="95" t="s">
        <v>322</v>
      </c>
      <c r="I92" s="101" t="s">
        <v>394</v>
      </c>
      <c r="J92" s="118">
        <v>575597800</v>
      </c>
      <c r="K92" s="101" t="s">
        <v>394</v>
      </c>
      <c r="L92" s="103" t="s">
        <v>339</v>
      </c>
    </row>
    <row r="93" spans="1:12" ht="121.5" hidden="1" x14ac:dyDescent="0.2">
      <c r="A93" s="130">
        <f t="shared" si="1"/>
        <v>88</v>
      </c>
      <c r="B93" s="95" t="s">
        <v>98</v>
      </c>
      <c r="C93" s="95" t="s">
        <v>101</v>
      </c>
      <c r="D93" s="92" t="s">
        <v>106</v>
      </c>
      <c r="E93" s="98" t="s">
        <v>181</v>
      </c>
      <c r="F93" s="101" t="s">
        <v>394</v>
      </c>
      <c r="G93" s="101" t="s">
        <v>394</v>
      </c>
      <c r="H93" s="95" t="s">
        <v>323</v>
      </c>
      <c r="I93" s="101" t="s">
        <v>394</v>
      </c>
      <c r="J93" s="118">
        <v>300000000</v>
      </c>
      <c r="K93" s="101" t="s">
        <v>394</v>
      </c>
      <c r="L93" s="103" t="s">
        <v>339</v>
      </c>
    </row>
    <row r="94" spans="1:12" ht="121.5" hidden="1" x14ac:dyDescent="0.2">
      <c r="A94" s="130">
        <f t="shared" si="1"/>
        <v>89</v>
      </c>
      <c r="B94" s="95" t="s">
        <v>98</v>
      </c>
      <c r="C94" s="95" t="s">
        <v>101</v>
      </c>
      <c r="D94" s="92" t="s">
        <v>106</v>
      </c>
      <c r="E94" s="98" t="s">
        <v>179</v>
      </c>
      <c r="F94" s="101" t="s">
        <v>394</v>
      </c>
      <c r="G94" s="101" t="s">
        <v>394</v>
      </c>
      <c r="H94" s="95" t="s">
        <v>324</v>
      </c>
      <c r="I94" s="101" t="s">
        <v>394</v>
      </c>
      <c r="J94" s="118">
        <v>500000000</v>
      </c>
      <c r="K94" s="101" t="s">
        <v>394</v>
      </c>
      <c r="L94" s="103" t="s">
        <v>339</v>
      </c>
    </row>
    <row r="95" spans="1:12" ht="121.5" hidden="1" x14ac:dyDescent="0.2">
      <c r="A95" s="130">
        <f t="shared" si="1"/>
        <v>90</v>
      </c>
      <c r="B95" s="95" t="s">
        <v>98</v>
      </c>
      <c r="C95" s="95" t="s">
        <v>101</v>
      </c>
      <c r="D95" s="92" t="s">
        <v>108</v>
      </c>
      <c r="E95" s="98" t="s">
        <v>182</v>
      </c>
      <c r="F95" s="101" t="s">
        <v>394</v>
      </c>
      <c r="G95" s="101" t="s">
        <v>394</v>
      </c>
      <c r="H95" s="95" t="s">
        <v>324</v>
      </c>
      <c r="I95" s="101" t="s">
        <v>394</v>
      </c>
      <c r="J95" s="118">
        <v>400000000</v>
      </c>
      <c r="K95" s="101" t="s">
        <v>394</v>
      </c>
      <c r="L95" s="103" t="s">
        <v>339</v>
      </c>
    </row>
    <row r="96" spans="1:12" ht="121.5" hidden="1" x14ac:dyDescent="0.2">
      <c r="A96" s="130">
        <f t="shared" si="1"/>
        <v>91</v>
      </c>
      <c r="B96" s="95" t="s">
        <v>98</v>
      </c>
      <c r="C96" s="95" t="s">
        <v>101</v>
      </c>
      <c r="D96" s="92" t="s">
        <v>106</v>
      </c>
      <c r="E96" s="98" t="s">
        <v>183</v>
      </c>
      <c r="F96" s="101" t="s">
        <v>394</v>
      </c>
      <c r="G96" s="101" t="s">
        <v>394</v>
      </c>
      <c r="H96" s="95" t="s">
        <v>325</v>
      </c>
      <c r="I96" s="101" t="s">
        <v>394</v>
      </c>
      <c r="J96" s="118">
        <v>250000000</v>
      </c>
      <c r="K96" s="101" t="s">
        <v>394</v>
      </c>
      <c r="L96" s="103" t="s">
        <v>339</v>
      </c>
    </row>
    <row r="97" spans="1:12" ht="409.5" x14ac:dyDescent="0.2">
      <c r="A97" s="130">
        <f t="shared" si="1"/>
        <v>92</v>
      </c>
      <c r="B97" s="96" t="s">
        <v>99</v>
      </c>
      <c r="C97" s="96" t="s">
        <v>102</v>
      </c>
      <c r="D97" s="92" t="s">
        <v>107</v>
      </c>
      <c r="E97" s="100" t="s">
        <v>110</v>
      </c>
      <c r="F97" s="105">
        <v>43210</v>
      </c>
      <c r="G97" s="96" t="s">
        <v>232</v>
      </c>
      <c r="H97" s="96" t="s">
        <v>326</v>
      </c>
      <c r="I97" s="101">
        <v>43272</v>
      </c>
      <c r="J97" s="118">
        <v>150200807</v>
      </c>
      <c r="K97" s="118">
        <v>150200807</v>
      </c>
      <c r="L97" s="101" t="s">
        <v>354</v>
      </c>
    </row>
    <row r="98" spans="1:12" ht="283.5" x14ac:dyDescent="0.2">
      <c r="A98" s="130">
        <f t="shared" si="1"/>
        <v>93</v>
      </c>
      <c r="B98" s="96" t="s">
        <v>99</v>
      </c>
      <c r="C98" s="96" t="s">
        <v>102</v>
      </c>
      <c r="D98" s="92" t="s">
        <v>107</v>
      </c>
      <c r="E98" s="100" t="s">
        <v>184</v>
      </c>
      <c r="F98" s="105">
        <v>43231</v>
      </c>
      <c r="G98" s="96" t="s">
        <v>233</v>
      </c>
      <c r="H98" s="96" t="s">
        <v>327</v>
      </c>
      <c r="I98" s="101" t="s">
        <v>394</v>
      </c>
      <c r="J98" s="118">
        <v>650903400</v>
      </c>
      <c r="K98" s="118"/>
      <c r="L98" s="93" t="s">
        <v>355</v>
      </c>
    </row>
    <row r="99" spans="1:12" ht="270" x14ac:dyDescent="0.2">
      <c r="A99" s="130">
        <f t="shared" si="1"/>
        <v>94</v>
      </c>
      <c r="B99" s="96" t="s">
        <v>99</v>
      </c>
      <c r="C99" s="96" t="s">
        <v>102</v>
      </c>
      <c r="D99" s="96" t="s">
        <v>107</v>
      </c>
      <c r="E99" s="100" t="s">
        <v>185</v>
      </c>
      <c r="F99" s="105">
        <v>43241</v>
      </c>
      <c r="G99" s="96" t="s">
        <v>234</v>
      </c>
      <c r="H99" s="96" t="s">
        <v>328</v>
      </c>
      <c r="I99" s="101" t="s">
        <v>394</v>
      </c>
      <c r="J99" s="118">
        <v>191970000</v>
      </c>
      <c r="K99" s="118"/>
      <c r="L99" s="93" t="s">
        <v>356</v>
      </c>
    </row>
    <row r="100" spans="1:12" ht="270" x14ac:dyDescent="0.2">
      <c r="A100" s="130">
        <f t="shared" si="1"/>
        <v>95</v>
      </c>
      <c r="B100" s="96" t="s">
        <v>99</v>
      </c>
      <c r="C100" s="96" t="s">
        <v>102</v>
      </c>
      <c r="D100" s="92" t="s">
        <v>106</v>
      </c>
      <c r="E100" s="100" t="s">
        <v>186</v>
      </c>
      <c r="F100" s="105">
        <v>43251</v>
      </c>
      <c r="G100" s="96" t="s">
        <v>235</v>
      </c>
      <c r="H100" s="97" t="s">
        <v>329</v>
      </c>
      <c r="I100" s="101">
        <v>43272</v>
      </c>
      <c r="J100" s="118">
        <v>176987600</v>
      </c>
      <c r="K100" s="118">
        <v>88351600</v>
      </c>
      <c r="L100" s="93" t="s">
        <v>357</v>
      </c>
    </row>
    <row r="101" spans="1:12" ht="121.5" hidden="1" x14ac:dyDescent="0.2">
      <c r="A101" s="130">
        <f t="shared" si="1"/>
        <v>96</v>
      </c>
      <c r="B101" s="96" t="s">
        <v>99</v>
      </c>
      <c r="C101" s="96" t="s">
        <v>102</v>
      </c>
      <c r="D101" s="92" t="s">
        <v>106</v>
      </c>
      <c r="E101" s="100" t="s">
        <v>187</v>
      </c>
      <c r="F101" s="101" t="s">
        <v>394</v>
      </c>
      <c r="G101" s="101" t="s">
        <v>394</v>
      </c>
      <c r="H101" s="97" t="s">
        <v>330</v>
      </c>
      <c r="I101" s="101" t="s">
        <v>394</v>
      </c>
      <c r="J101" s="118">
        <v>302000000</v>
      </c>
      <c r="K101" s="101" t="s">
        <v>394</v>
      </c>
      <c r="L101" s="103" t="s">
        <v>339</v>
      </c>
    </row>
    <row r="102" spans="1:12" ht="148.5" hidden="1" x14ac:dyDescent="0.2">
      <c r="A102" s="130">
        <f t="shared" si="1"/>
        <v>97</v>
      </c>
      <c r="B102" s="96" t="s">
        <v>99</v>
      </c>
      <c r="C102" s="96" t="s">
        <v>102</v>
      </c>
      <c r="D102" s="92" t="s">
        <v>109</v>
      </c>
      <c r="E102" s="100" t="s">
        <v>188</v>
      </c>
      <c r="F102" s="101" t="s">
        <v>394</v>
      </c>
      <c r="G102" s="101" t="s">
        <v>394</v>
      </c>
      <c r="H102" s="97" t="s">
        <v>331</v>
      </c>
      <c r="I102" s="101" t="s">
        <v>394</v>
      </c>
      <c r="J102" s="118">
        <v>82000000</v>
      </c>
      <c r="K102" s="101" t="s">
        <v>394</v>
      </c>
      <c r="L102" s="103" t="s">
        <v>339</v>
      </c>
    </row>
    <row r="103" spans="1:12" ht="121.5" hidden="1" x14ac:dyDescent="0.2">
      <c r="A103" s="130">
        <f t="shared" si="1"/>
        <v>98</v>
      </c>
      <c r="B103" s="96" t="s">
        <v>99</v>
      </c>
      <c r="C103" s="96" t="s">
        <v>102</v>
      </c>
      <c r="D103" s="92" t="s">
        <v>106</v>
      </c>
      <c r="E103" s="100" t="s">
        <v>189</v>
      </c>
      <c r="F103" s="101" t="s">
        <v>394</v>
      </c>
      <c r="G103" s="101" t="s">
        <v>394</v>
      </c>
      <c r="H103" s="97" t="s">
        <v>332</v>
      </c>
      <c r="I103" s="101" t="s">
        <v>394</v>
      </c>
      <c r="J103" s="118">
        <v>40000000</v>
      </c>
      <c r="K103" s="101" t="s">
        <v>394</v>
      </c>
      <c r="L103" s="103" t="s">
        <v>339</v>
      </c>
    </row>
    <row r="104" spans="1:12" ht="121.5" hidden="1" x14ac:dyDescent="0.2">
      <c r="A104" s="130">
        <f t="shared" si="1"/>
        <v>99</v>
      </c>
      <c r="B104" s="97" t="s">
        <v>94</v>
      </c>
      <c r="C104" s="97" t="s">
        <v>102</v>
      </c>
      <c r="D104" s="98" t="s">
        <v>107</v>
      </c>
      <c r="E104" s="97" t="s">
        <v>152</v>
      </c>
      <c r="F104" s="101" t="s">
        <v>394</v>
      </c>
      <c r="G104" s="101" t="s">
        <v>394</v>
      </c>
      <c r="H104" s="108" t="s">
        <v>333</v>
      </c>
      <c r="I104" s="101" t="s">
        <v>394</v>
      </c>
      <c r="J104" s="119">
        <v>482967918.39999998</v>
      </c>
      <c r="K104" s="101" t="s">
        <v>394</v>
      </c>
      <c r="L104" s="103" t="s">
        <v>339</v>
      </c>
    </row>
    <row r="105" spans="1:12" ht="121.5" hidden="1" x14ac:dyDescent="0.2">
      <c r="A105" s="130">
        <f t="shared" si="1"/>
        <v>100</v>
      </c>
      <c r="B105" s="97" t="s">
        <v>94</v>
      </c>
      <c r="C105" s="97" t="s">
        <v>105</v>
      </c>
      <c r="D105" s="98" t="s">
        <v>106</v>
      </c>
      <c r="E105" s="97" t="s">
        <v>190</v>
      </c>
      <c r="F105" s="101" t="s">
        <v>394</v>
      </c>
      <c r="G105" s="101" t="s">
        <v>394</v>
      </c>
      <c r="H105" s="108" t="s">
        <v>334</v>
      </c>
      <c r="I105" s="101" t="s">
        <v>394</v>
      </c>
      <c r="J105" s="119">
        <v>1437377246</v>
      </c>
      <c r="K105" s="101" t="s">
        <v>394</v>
      </c>
      <c r="L105" s="103" t="s">
        <v>339</v>
      </c>
    </row>
    <row r="106" spans="1:12" ht="121.5" hidden="1" x14ac:dyDescent="0.2">
      <c r="A106" s="130">
        <f t="shared" si="1"/>
        <v>101</v>
      </c>
      <c r="B106" s="97" t="s">
        <v>94</v>
      </c>
      <c r="C106" s="97" t="s">
        <v>105</v>
      </c>
      <c r="D106" s="98" t="s">
        <v>107</v>
      </c>
      <c r="E106" s="97" t="s">
        <v>191</v>
      </c>
      <c r="F106" s="101" t="s">
        <v>394</v>
      </c>
      <c r="G106" s="101" t="s">
        <v>394</v>
      </c>
      <c r="H106" s="108" t="s">
        <v>335</v>
      </c>
      <c r="I106" s="101" t="s">
        <v>394</v>
      </c>
      <c r="J106" s="119">
        <v>252700000</v>
      </c>
      <c r="K106" s="101" t="s">
        <v>394</v>
      </c>
      <c r="L106" s="103" t="s">
        <v>339</v>
      </c>
    </row>
    <row r="107" spans="1:12" ht="121.5" hidden="1" x14ac:dyDescent="0.2">
      <c r="A107" s="130">
        <f t="shared" si="1"/>
        <v>102</v>
      </c>
      <c r="B107" s="97" t="s">
        <v>94</v>
      </c>
      <c r="C107" s="97" t="s">
        <v>104</v>
      </c>
      <c r="D107" s="98" t="s">
        <v>106</v>
      </c>
      <c r="E107" s="97" t="s">
        <v>192</v>
      </c>
      <c r="F107" s="101" t="s">
        <v>394</v>
      </c>
      <c r="G107" s="101" t="s">
        <v>394</v>
      </c>
      <c r="H107" s="108" t="s">
        <v>336</v>
      </c>
      <c r="I107" s="101" t="s">
        <v>394</v>
      </c>
      <c r="J107" s="119">
        <v>672493544</v>
      </c>
      <c r="K107" s="101" t="s">
        <v>394</v>
      </c>
      <c r="L107" s="103" t="s">
        <v>339</v>
      </c>
    </row>
    <row r="108" spans="1:12" ht="127.5" hidden="1" x14ac:dyDescent="0.2">
      <c r="A108" s="130">
        <f t="shared" si="1"/>
        <v>103</v>
      </c>
      <c r="B108" s="97" t="s">
        <v>94</v>
      </c>
      <c r="C108" s="97" t="s">
        <v>102</v>
      </c>
      <c r="D108" s="98" t="s">
        <v>107</v>
      </c>
      <c r="E108" s="97" t="s">
        <v>193</v>
      </c>
      <c r="F108" s="101" t="s">
        <v>394</v>
      </c>
      <c r="G108" s="101" t="s">
        <v>394</v>
      </c>
      <c r="H108" s="108" t="s">
        <v>337</v>
      </c>
      <c r="I108" s="101" t="s">
        <v>394</v>
      </c>
      <c r="J108" s="119">
        <v>180909896</v>
      </c>
      <c r="K108" s="101" t="s">
        <v>394</v>
      </c>
      <c r="L108" s="103" t="s">
        <v>339</v>
      </c>
    </row>
    <row r="109" spans="1:12" ht="178.5" hidden="1" x14ac:dyDescent="0.2">
      <c r="A109" s="130">
        <f t="shared" si="1"/>
        <v>104</v>
      </c>
      <c r="B109" s="97" t="s">
        <v>94</v>
      </c>
      <c r="C109" s="97" t="s">
        <v>105</v>
      </c>
      <c r="D109" s="98" t="s">
        <v>106</v>
      </c>
      <c r="E109" s="97" t="s">
        <v>191</v>
      </c>
      <c r="F109" s="101" t="s">
        <v>394</v>
      </c>
      <c r="G109" s="101" t="s">
        <v>394</v>
      </c>
      <c r="H109" s="108" t="s">
        <v>338</v>
      </c>
      <c r="I109" s="101" t="s">
        <v>394</v>
      </c>
      <c r="J109" s="119">
        <v>1118330077.28</v>
      </c>
      <c r="K109" s="101" t="s">
        <v>394</v>
      </c>
      <c r="L109" s="103" t="s">
        <v>339</v>
      </c>
    </row>
    <row r="110" spans="1:12" s="126" customFormat="1" ht="191.25" x14ac:dyDescent="0.25">
      <c r="A110" s="130">
        <f t="shared" si="1"/>
        <v>105</v>
      </c>
      <c r="B110" s="121" t="s">
        <v>93</v>
      </c>
      <c r="C110" s="121" t="s">
        <v>102</v>
      </c>
      <c r="D110" s="121" t="s">
        <v>107</v>
      </c>
      <c r="E110" s="122" t="s">
        <v>358</v>
      </c>
      <c r="F110" s="123">
        <v>43285</v>
      </c>
      <c r="G110" s="121" t="s">
        <v>359</v>
      </c>
      <c r="H110" s="121" t="s">
        <v>360</v>
      </c>
      <c r="I110" s="124">
        <v>43361</v>
      </c>
      <c r="J110" s="125">
        <v>66545000</v>
      </c>
      <c r="K110" s="125">
        <v>53033333</v>
      </c>
      <c r="L110" s="120" t="s">
        <v>361</v>
      </c>
    </row>
    <row r="111" spans="1:12" s="126" customFormat="1" ht="89.25" x14ac:dyDescent="0.25">
      <c r="A111" s="130">
        <f t="shared" si="1"/>
        <v>106</v>
      </c>
      <c r="B111" s="121" t="s">
        <v>97</v>
      </c>
      <c r="C111" s="121" t="s">
        <v>102</v>
      </c>
      <c r="D111" s="121" t="s">
        <v>107</v>
      </c>
      <c r="E111" s="122" t="s">
        <v>178</v>
      </c>
      <c r="F111" s="123">
        <v>43285</v>
      </c>
      <c r="G111" s="121" t="s">
        <v>230</v>
      </c>
      <c r="H111" s="121" t="s">
        <v>362</v>
      </c>
      <c r="I111" s="124">
        <v>43361</v>
      </c>
      <c r="J111" s="125">
        <v>142500000</v>
      </c>
      <c r="K111" s="125">
        <v>111000000</v>
      </c>
      <c r="L111" s="120" t="s">
        <v>363</v>
      </c>
    </row>
    <row r="112" spans="1:12" s="126" customFormat="1" ht="89.25" x14ac:dyDescent="0.25">
      <c r="A112" s="130">
        <f t="shared" si="1"/>
        <v>107</v>
      </c>
      <c r="B112" s="121" t="s">
        <v>93</v>
      </c>
      <c r="C112" s="121" t="s">
        <v>100</v>
      </c>
      <c r="D112" s="121" t="s">
        <v>106</v>
      </c>
      <c r="E112" s="122" t="s">
        <v>364</v>
      </c>
      <c r="F112" s="123">
        <v>43285</v>
      </c>
      <c r="G112" s="121" t="s">
        <v>365</v>
      </c>
      <c r="H112" s="121" t="s">
        <v>366</v>
      </c>
      <c r="I112" s="124">
        <v>43341</v>
      </c>
      <c r="J112" s="125">
        <v>240000000</v>
      </c>
      <c r="K112" s="125">
        <v>120000000</v>
      </c>
      <c r="L112" s="120" t="s">
        <v>367</v>
      </c>
    </row>
    <row r="113" spans="1:12" s="126" customFormat="1" ht="165.75" x14ac:dyDescent="0.25">
      <c r="A113" s="130">
        <f t="shared" si="1"/>
        <v>108</v>
      </c>
      <c r="B113" s="121" t="s">
        <v>93</v>
      </c>
      <c r="C113" s="121" t="s">
        <v>101</v>
      </c>
      <c r="D113" s="121" t="s">
        <v>109</v>
      </c>
      <c r="E113" s="122" t="s">
        <v>368</v>
      </c>
      <c r="F113" s="123">
        <v>43286</v>
      </c>
      <c r="G113" s="127" t="s">
        <v>369</v>
      </c>
      <c r="H113" s="121" t="s">
        <v>370</v>
      </c>
      <c r="I113" s="124">
        <v>43361</v>
      </c>
      <c r="J113" s="125">
        <v>172082736</v>
      </c>
      <c r="K113" s="125">
        <v>132906000</v>
      </c>
      <c r="L113" s="120" t="s">
        <v>371</v>
      </c>
    </row>
    <row r="114" spans="1:12" s="126" customFormat="1" ht="102" x14ac:dyDescent="0.25">
      <c r="A114" s="130">
        <f t="shared" si="1"/>
        <v>109</v>
      </c>
      <c r="B114" s="121" t="s">
        <v>93</v>
      </c>
      <c r="C114" s="121" t="s">
        <v>101</v>
      </c>
      <c r="D114" s="121" t="s">
        <v>107</v>
      </c>
      <c r="E114" s="122" t="s">
        <v>368</v>
      </c>
      <c r="F114" s="123">
        <v>43286</v>
      </c>
      <c r="G114" s="128" t="s">
        <v>372</v>
      </c>
      <c r="H114" s="121" t="s">
        <v>373</v>
      </c>
      <c r="I114" s="124">
        <v>43361</v>
      </c>
      <c r="J114" s="125">
        <v>204018383</v>
      </c>
      <c r="K114" s="125">
        <v>162046912</v>
      </c>
      <c r="L114" s="120" t="s">
        <v>374</v>
      </c>
    </row>
    <row r="115" spans="1:12" s="126" customFormat="1" ht="114.75" x14ac:dyDescent="0.25">
      <c r="A115" s="130">
        <f t="shared" si="1"/>
        <v>110</v>
      </c>
      <c r="B115" s="121" t="s">
        <v>93</v>
      </c>
      <c r="C115" s="121" t="s">
        <v>101</v>
      </c>
      <c r="D115" s="121" t="s">
        <v>107</v>
      </c>
      <c r="E115" s="122" t="s">
        <v>137</v>
      </c>
      <c r="F115" s="123">
        <v>43292</v>
      </c>
      <c r="G115" s="128" t="s">
        <v>375</v>
      </c>
      <c r="H115" s="121" t="s">
        <v>376</v>
      </c>
      <c r="I115" s="124">
        <v>43361</v>
      </c>
      <c r="J115" s="125">
        <v>77730165</v>
      </c>
      <c r="K115" s="125">
        <v>61674827</v>
      </c>
      <c r="L115" s="120" t="s">
        <v>367</v>
      </c>
    </row>
    <row r="116" spans="1:12" s="126" customFormat="1" ht="76.5" x14ac:dyDescent="0.25">
      <c r="A116" s="130">
        <f t="shared" si="1"/>
        <v>111</v>
      </c>
      <c r="B116" s="122" t="s">
        <v>94</v>
      </c>
      <c r="C116" s="122" t="s">
        <v>102</v>
      </c>
      <c r="D116" s="122" t="s">
        <v>107</v>
      </c>
      <c r="E116" s="122" t="s">
        <v>152</v>
      </c>
      <c r="F116" s="123">
        <v>43293</v>
      </c>
      <c r="G116" s="121" t="s">
        <v>377</v>
      </c>
      <c r="H116" s="121" t="s">
        <v>378</v>
      </c>
      <c r="I116" s="124">
        <v>43378</v>
      </c>
      <c r="J116" s="125">
        <v>311103898</v>
      </c>
      <c r="K116" s="125">
        <v>154724333</v>
      </c>
      <c r="L116" s="120" t="s">
        <v>367</v>
      </c>
    </row>
    <row r="117" spans="1:12" s="126" customFormat="1" ht="102" x14ac:dyDescent="0.25">
      <c r="A117" s="130">
        <f t="shared" si="1"/>
        <v>112</v>
      </c>
      <c r="B117" s="122" t="s">
        <v>94</v>
      </c>
      <c r="C117" s="122" t="s">
        <v>104</v>
      </c>
      <c r="D117" s="122" t="s">
        <v>106</v>
      </c>
      <c r="E117" s="122" t="s">
        <v>192</v>
      </c>
      <c r="F117" s="123">
        <v>43297</v>
      </c>
      <c r="G117" s="129" t="s">
        <v>379</v>
      </c>
      <c r="H117" s="121" t="s">
        <v>380</v>
      </c>
      <c r="I117" s="124">
        <v>43430</v>
      </c>
      <c r="J117" s="125">
        <v>198025415</v>
      </c>
      <c r="K117" s="125">
        <v>198025415</v>
      </c>
      <c r="L117" s="120" t="s">
        <v>381</v>
      </c>
    </row>
    <row r="118" spans="1:12" s="126" customFormat="1" ht="114.75" x14ac:dyDescent="0.25">
      <c r="A118" s="130">
        <f t="shared" si="1"/>
        <v>113</v>
      </c>
      <c r="B118" s="121" t="s">
        <v>96</v>
      </c>
      <c r="C118" s="121" t="s">
        <v>102</v>
      </c>
      <c r="D118" s="121" t="s">
        <v>106</v>
      </c>
      <c r="E118" s="122" t="s">
        <v>166</v>
      </c>
      <c r="F118" s="123">
        <v>43298</v>
      </c>
      <c r="G118" s="127" t="s">
        <v>382</v>
      </c>
      <c r="H118" s="121" t="s">
        <v>383</v>
      </c>
      <c r="I118" s="124">
        <v>43402</v>
      </c>
      <c r="J118" s="125">
        <v>1207114000</v>
      </c>
      <c r="K118" s="125">
        <v>600000000</v>
      </c>
      <c r="L118" s="120" t="s">
        <v>371</v>
      </c>
    </row>
    <row r="119" spans="1:12" s="126" customFormat="1" ht="127.5" x14ac:dyDescent="0.25">
      <c r="A119" s="130">
        <f t="shared" si="1"/>
        <v>114</v>
      </c>
      <c r="B119" s="129" t="s">
        <v>98</v>
      </c>
      <c r="C119" s="129" t="s">
        <v>101</v>
      </c>
      <c r="D119" s="121" t="s">
        <v>106</v>
      </c>
      <c r="E119" s="122" t="s">
        <v>181</v>
      </c>
      <c r="F119" s="123">
        <v>43300</v>
      </c>
      <c r="G119" s="128" t="s">
        <v>384</v>
      </c>
      <c r="H119" s="121" t="s">
        <v>385</v>
      </c>
      <c r="I119" s="124">
        <v>43430</v>
      </c>
      <c r="J119" s="125">
        <v>294000000</v>
      </c>
      <c r="K119" s="125">
        <v>147000000</v>
      </c>
      <c r="L119" s="120" t="s">
        <v>363</v>
      </c>
    </row>
    <row r="120" spans="1:12" s="126" customFormat="1" ht="102" x14ac:dyDescent="0.25">
      <c r="A120" s="130">
        <f t="shared" si="1"/>
        <v>115</v>
      </c>
      <c r="B120" s="121" t="s">
        <v>93</v>
      </c>
      <c r="C120" s="121" t="s">
        <v>100</v>
      </c>
      <c r="D120" s="121" t="s">
        <v>106</v>
      </c>
      <c r="E120" s="122" t="s">
        <v>134</v>
      </c>
      <c r="F120" s="123">
        <v>43300</v>
      </c>
      <c r="G120" s="121" t="s">
        <v>386</v>
      </c>
      <c r="H120" s="121" t="s">
        <v>387</v>
      </c>
      <c r="I120" s="124">
        <v>43361</v>
      </c>
      <c r="J120" s="125">
        <v>70000000</v>
      </c>
      <c r="K120" s="125">
        <v>56000000</v>
      </c>
      <c r="L120" s="120" t="s">
        <v>388</v>
      </c>
    </row>
    <row r="121" spans="1:12" s="126" customFormat="1" ht="178.5" x14ac:dyDescent="0.25">
      <c r="A121" s="130">
        <f t="shared" si="1"/>
        <v>116</v>
      </c>
      <c r="B121" s="122" t="s">
        <v>94</v>
      </c>
      <c r="C121" s="122" t="s">
        <v>102</v>
      </c>
      <c r="D121" s="122" t="s">
        <v>107</v>
      </c>
      <c r="E121" s="122" t="s">
        <v>193</v>
      </c>
      <c r="F121" s="123">
        <v>43300</v>
      </c>
      <c r="G121" s="128" t="s">
        <v>389</v>
      </c>
      <c r="H121" s="121" t="s">
        <v>390</v>
      </c>
      <c r="I121" s="124">
        <v>43393</v>
      </c>
      <c r="J121" s="125">
        <v>214091871</v>
      </c>
      <c r="K121" s="125">
        <v>172022897</v>
      </c>
      <c r="L121" s="120" t="s">
        <v>363</v>
      </c>
    </row>
    <row r="122" spans="1:12" s="126" customFormat="1" ht="140.25" x14ac:dyDescent="0.25">
      <c r="A122" s="130">
        <f t="shared" si="1"/>
        <v>117</v>
      </c>
      <c r="B122" s="121" t="s">
        <v>93</v>
      </c>
      <c r="C122" s="121" t="s">
        <v>102</v>
      </c>
      <c r="D122" s="121" t="s">
        <v>108</v>
      </c>
      <c r="E122" s="122" t="s">
        <v>391</v>
      </c>
      <c r="F122" s="123">
        <v>43304</v>
      </c>
      <c r="G122" s="129" t="s">
        <v>392</v>
      </c>
      <c r="H122" s="121" t="s">
        <v>393</v>
      </c>
      <c r="I122" s="124" t="s">
        <v>394</v>
      </c>
      <c r="J122" s="125">
        <v>200000000</v>
      </c>
      <c r="K122" s="125">
        <v>0</v>
      </c>
      <c r="L122" s="120" t="s">
        <v>395</v>
      </c>
    </row>
    <row r="123" spans="1:12" s="126" customFormat="1" ht="89.25" x14ac:dyDescent="0.25">
      <c r="A123" s="130">
        <f t="shared" si="1"/>
        <v>118</v>
      </c>
      <c r="B123" s="122" t="s">
        <v>94</v>
      </c>
      <c r="C123" s="122" t="s">
        <v>105</v>
      </c>
      <c r="D123" s="122" t="s">
        <v>107</v>
      </c>
      <c r="E123" s="122" t="s">
        <v>191</v>
      </c>
      <c r="F123" s="123">
        <v>43304</v>
      </c>
      <c r="G123" s="127" t="s">
        <v>396</v>
      </c>
      <c r="H123" s="121" t="s">
        <v>397</v>
      </c>
      <c r="I123" s="124" t="s">
        <v>394</v>
      </c>
      <c r="J123" s="125">
        <v>202322780</v>
      </c>
      <c r="K123" s="125">
        <v>0</v>
      </c>
      <c r="L123" s="120" t="s">
        <v>395</v>
      </c>
    </row>
    <row r="124" spans="1:12" s="126" customFormat="1" ht="89.25" x14ac:dyDescent="0.25">
      <c r="A124" s="130">
        <f t="shared" si="1"/>
        <v>119</v>
      </c>
      <c r="B124" s="129" t="s">
        <v>99</v>
      </c>
      <c r="C124" s="129" t="s">
        <v>102</v>
      </c>
      <c r="D124" s="121" t="s">
        <v>106</v>
      </c>
      <c r="E124" s="122" t="s">
        <v>187</v>
      </c>
      <c r="F124" s="123">
        <v>43305</v>
      </c>
      <c r="G124" s="127" t="s">
        <v>398</v>
      </c>
      <c r="H124" s="121" t="s">
        <v>399</v>
      </c>
      <c r="I124" s="124">
        <v>43402</v>
      </c>
      <c r="J124" s="125">
        <v>302000000</v>
      </c>
      <c r="K124" s="125">
        <v>151000000</v>
      </c>
      <c r="L124" s="120" t="s">
        <v>363</v>
      </c>
    </row>
    <row r="125" spans="1:12" s="126" customFormat="1" ht="114.75" x14ac:dyDescent="0.25">
      <c r="A125" s="130">
        <f t="shared" si="1"/>
        <v>120</v>
      </c>
      <c r="B125" s="121" t="s">
        <v>96</v>
      </c>
      <c r="C125" s="121" t="s">
        <v>102</v>
      </c>
      <c r="D125" s="121" t="s">
        <v>106</v>
      </c>
      <c r="E125" s="122" t="s">
        <v>162</v>
      </c>
      <c r="F125" s="123">
        <v>43305</v>
      </c>
      <c r="G125" s="127" t="s">
        <v>400</v>
      </c>
      <c r="H125" s="121" t="s">
        <v>401</v>
      </c>
      <c r="I125" s="124" t="s">
        <v>394</v>
      </c>
      <c r="J125" s="125">
        <v>863276478</v>
      </c>
      <c r="K125" s="125">
        <v>0</v>
      </c>
      <c r="L125" s="120" t="s">
        <v>395</v>
      </c>
    </row>
    <row r="126" spans="1:12" s="126" customFormat="1" ht="242.25" x14ac:dyDescent="0.25">
      <c r="A126" s="130">
        <f t="shared" si="1"/>
        <v>121</v>
      </c>
      <c r="B126" s="121" t="s">
        <v>93</v>
      </c>
      <c r="C126" s="121" t="s">
        <v>100</v>
      </c>
      <c r="D126" s="121" t="s">
        <v>106</v>
      </c>
      <c r="E126" s="122" t="s">
        <v>402</v>
      </c>
      <c r="F126" s="123">
        <v>43305</v>
      </c>
      <c r="G126" s="121" t="s">
        <v>403</v>
      </c>
      <c r="H126" s="121" t="s">
        <v>404</v>
      </c>
      <c r="I126" s="124" t="s">
        <v>394</v>
      </c>
      <c r="J126" s="125">
        <v>100000000</v>
      </c>
      <c r="K126" s="125">
        <v>0</v>
      </c>
      <c r="L126" s="120" t="s">
        <v>405</v>
      </c>
    </row>
    <row r="127" spans="1:12" s="126" customFormat="1" ht="114.75" x14ac:dyDescent="0.25">
      <c r="A127" s="130">
        <f t="shared" si="1"/>
        <v>122</v>
      </c>
      <c r="B127" s="121" t="s">
        <v>97</v>
      </c>
      <c r="C127" s="121" t="s">
        <v>102</v>
      </c>
      <c r="D127" s="121" t="s">
        <v>106</v>
      </c>
      <c r="E127" s="122" t="s">
        <v>174</v>
      </c>
      <c r="F127" s="123">
        <v>43305</v>
      </c>
      <c r="G127" s="129" t="s">
        <v>406</v>
      </c>
      <c r="H127" s="121" t="s">
        <v>407</v>
      </c>
      <c r="I127" s="124" t="s">
        <v>394</v>
      </c>
      <c r="J127" s="125">
        <v>250000000</v>
      </c>
      <c r="K127" s="125">
        <v>0</v>
      </c>
      <c r="L127" s="120" t="s">
        <v>408</v>
      </c>
    </row>
    <row r="128" spans="1:12" s="126" customFormat="1" ht="102" x14ac:dyDescent="0.25">
      <c r="A128" s="130">
        <f t="shared" si="1"/>
        <v>123</v>
      </c>
      <c r="B128" s="121" t="s">
        <v>96</v>
      </c>
      <c r="C128" s="121" t="s">
        <v>102</v>
      </c>
      <c r="D128" s="121" t="s">
        <v>106</v>
      </c>
      <c r="E128" s="122" t="s">
        <v>171</v>
      </c>
      <c r="F128" s="123">
        <v>43305</v>
      </c>
      <c r="G128" s="129" t="s">
        <v>409</v>
      </c>
      <c r="H128" s="121" t="s">
        <v>410</v>
      </c>
      <c r="I128" s="124" t="s">
        <v>394</v>
      </c>
      <c r="J128" s="125">
        <v>50000000</v>
      </c>
      <c r="K128" s="125"/>
      <c r="L128" s="120" t="s">
        <v>411</v>
      </c>
    </row>
    <row r="129" spans="1:12" s="126" customFormat="1" ht="114.75" x14ac:dyDescent="0.25">
      <c r="A129" s="130">
        <f t="shared" si="1"/>
        <v>124</v>
      </c>
      <c r="B129" s="129" t="s">
        <v>99</v>
      </c>
      <c r="C129" s="129" t="s">
        <v>102</v>
      </c>
      <c r="D129" s="121" t="s">
        <v>106</v>
      </c>
      <c r="E129" s="122" t="s">
        <v>189</v>
      </c>
      <c r="F129" s="123">
        <v>43305</v>
      </c>
      <c r="G129" s="121" t="s">
        <v>412</v>
      </c>
      <c r="H129" s="121" t="s">
        <v>413</v>
      </c>
      <c r="I129" s="124">
        <v>43361</v>
      </c>
      <c r="J129" s="125">
        <v>44143440</v>
      </c>
      <c r="K129" s="125">
        <v>35139440</v>
      </c>
      <c r="L129" s="120" t="s">
        <v>367</v>
      </c>
    </row>
    <row r="130" spans="1:12" s="126" customFormat="1" ht="140.25" x14ac:dyDescent="0.25">
      <c r="A130" s="130">
        <f t="shared" si="1"/>
        <v>125</v>
      </c>
      <c r="B130" s="129" t="s">
        <v>98</v>
      </c>
      <c r="C130" s="129" t="s">
        <v>105</v>
      </c>
      <c r="D130" s="121" t="s">
        <v>106</v>
      </c>
      <c r="E130" s="122" t="s">
        <v>180</v>
      </c>
      <c r="F130" s="123">
        <v>43307</v>
      </c>
      <c r="G130" s="127" t="s">
        <v>414</v>
      </c>
      <c r="H130" s="121" t="s">
        <v>415</v>
      </c>
      <c r="I130" s="124">
        <v>43430</v>
      </c>
      <c r="J130" s="125">
        <v>386246339</v>
      </c>
      <c r="K130" s="125">
        <v>386246339</v>
      </c>
      <c r="L130" s="120" t="s">
        <v>381</v>
      </c>
    </row>
    <row r="131" spans="1:12" s="126" customFormat="1" ht="114.75" x14ac:dyDescent="0.25">
      <c r="A131" s="130">
        <f t="shared" si="1"/>
        <v>126</v>
      </c>
      <c r="B131" s="121" t="s">
        <v>96</v>
      </c>
      <c r="C131" s="121" t="s">
        <v>101</v>
      </c>
      <c r="D131" s="121" t="s">
        <v>107</v>
      </c>
      <c r="E131" s="122" t="s">
        <v>172</v>
      </c>
      <c r="F131" s="123">
        <v>43307</v>
      </c>
      <c r="G131" s="127" t="s">
        <v>416</v>
      </c>
      <c r="H131" s="121" t="s">
        <v>417</v>
      </c>
      <c r="I131" s="124" t="s">
        <v>394</v>
      </c>
      <c r="J131" s="125">
        <v>71908750</v>
      </c>
      <c r="K131" s="125">
        <v>0</v>
      </c>
      <c r="L131" s="120" t="s">
        <v>395</v>
      </c>
    </row>
    <row r="132" spans="1:12" s="126" customFormat="1" ht="140.25" x14ac:dyDescent="0.25">
      <c r="A132" s="130">
        <f t="shared" si="1"/>
        <v>127</v>
      </c>
      <c r="B132" s="121" t="s">
        <v>95</v>
      </c>
      <c r="C132" s="121" t="s">
        <v>101</v>
      </c>
      <c r="D132" s="121" t="s">
        <v>106</v>
      </c>
      <c r="E132" s="122" t="s">
        <v>158</v>
      </c>
      <c r="F132" s="123">
        <v>43308</v>
      </c>
      <c r="G132" s="121" t="s">
        <v>418</v>
      </c>
      <c r="H132" s="121" t="s">
        <v>419</v>
      </c>
      <c r="I132" s="124" t="s">
        <v>394</v>
      </c>
      <c r="J132" s="125">
        <v>443560000</v>
      </c>
      <c r="K132" s="125"/>
      <c r="L132" s="120" t="s">
        <v>411</v>
      </c>
    </row>
    <row r="133" spans="1:12" s="126" customFormat="1" ht="140.25" x14ac:dyDescent="0.25">
      <c r="A133" s="130">
        <f t="shared" si="1"/>
        <v>128</v>
      </c>
      <c r="B133" s="121" t="s">
        <v>93</v>
      </c>
      <c r="C133" s="121" t="s">
        <v>104</v>
      </c>
      <c r="D133" s="121" t="s">
        <v>106</v>
      </c>
      <c r="E133" s="122" t="s">
        <v>138</v>
      </c>
      <c r="F133" s="123">
        <v>43308</v>
      </c>
      <c r="G133" s="129" t="s">
        <v>420</v>
      </c>
      <c r="H133" s="121" t="s">
        <v>421</v>
      </c>
      <c r="I133" s="124" t="s">
        <v>394</v>
      </c>
      <c r="J133" s="125">
        <v>153663131</v>
      </c>
      <c r="K133" s="125">
        <v>0</v>
      </c>
      <c r="L133" s="120" t="s">
        <v>422</v>
      </c>
    </row>
    <row r="134" spans="1:12" s="126" customFormat="1" ht="127.5" x14ac:dyDescent="0.25">
      <c r="A134" s="130">
        <f t="shared" si="1"/>
        <v>129</v>
      </c>
      <c r="B134" s="121" t="s">
        <v>96</v>
      </c>
      <c r="C134" s="121" t="s">
        <v>102</v>
      </c>
      <c r="D134" s="121" t="s">
        <v>106</v>
      </c>
      <c r="E134" s="122" t="s">
        <v>169</v>
      </c>
      <c r="F134" s="123">
        <v>43308</v>
      </c>
      <c r="G134" s="121" t="s">
        <v>423</v>
      </c>
      <c r="H134" s="121" t="s">
        <v>424</v>
      </c>
      <c r="I134" s="124" t="s">
        <v>394</v>
      </c>
      <c r="J134" s="125">
        <v>75541923</v>
      </c>
      <c r="K134" s="125">
        <v>0</v>
      </c>
      <c r="L134" s="120" t="s">
        <v>405</v>
      </c>
    </row>
    <row r="135" spans="1:12" s="126" customFormat="1" ht="63.75" x14ac:dyDescent="0.25">
      <c r="A135" s="130">
        <f t="shared" si="1"/>
        <v>130</v>
      </c>
      <c r="B135" s="129" t="s">
        <v>98</v>
      </c>
      <c r="C135" s="129" t="s">
        <v>101</v>
      </c>
      <c r="D135" s="121" t="s">
        <v>106</v>
      </c>
      <c r="E135" s="122" t="s">
        <v>183</v>
      </c>
      <c r="F135" s="123">
        <v>43308</v>
      </c>
      <c r="G135" s="121" t="s">
        <v>425</v>
      </c>
      <c r="H135" s="121" t="s">
        <v>426</v>
      </c>
      <c r="I135" s="124" t="s">
        <v>394</v>
      </c>
      <c r="J135" s="125">
        <v>202053995</v>
      </c>
      <c r="K135" s="125">
        <v>0</v>
      </c>
      <c r="L135" s="120" t="s">
        <v>395</v>
      </c>
    </row>
    <row r="136" spans="1:12" s="126" customFormat="1" ht="165.75" x14ac:dyDescent="0.25">
      <c r="A136" s="130">
        <f t="shared" ref="A136:A178" si="2">+A135+1</f>
        <v>131</v>
      </c>
      <c r="B136" s="121" t="s">
        <v>96</v>
      </c>
      <c r="C136" s="121" t="s">
        <v>102</v>
      </c>
      <c r="D136" s="121" t="s">
        <v>107</v>
      </c>
      <c r="E136" s="122" t="s">
        <v>169</v>
      </c>
      <c r="F136" s="123">
        <v>43308</v>
      </c>
      <c r="G136" s="121" t="s">
        <v>427</v>
      </c>
      <c r="H136" s="121" t="s">
        <v>428</v>
      </c>
      <c r="I136" s="124">
        <v>43430</v>
      </c>
      <c r="J136" s="125">
        <v>231417000</v>
      </c>
      <c r="K136" s="125">
        <v>115708500</v>
      </c>
      <c r="L136" s="120" t="s">
        <v>381</v>
      </c>
    </row>
    <row r="137" spans="1:12" s="126" customFormat="1" ht="280.5" x14ac:dyDescent="0.25">
      <c r="A137" s="130">
        <f t="shared" si="2"/>
        <v>132</v>
      </c>
      <c r="B137" s="121" t="s">
        <v>93</v>
      </c>
      <c r="C137" s="121" t="s">
        <v>101</v>
      </c>
      <c r="D137" s="121" t="s">
        <v>107</v>
      </c>
      <c r="E137" s="122" t="s">
        <v>429</v>
      </c>
      <c r="F137" s="123">
        <v>43308</v>
      </c>
      <c r="G137" s="127" t="s">
        <v>430</v>
      </c>
      <c r="H137" s="121" t="s">
        <v>431</v>
      </c>
      <c r="I137" s="124">
        <v>43404</v>
      </c>
      <c r="J137" s="125">
        <v>216560000</v>
      </c>
      <c r="K137" s="125">
        <v>108280000</v>
      </c>
      <c r="L137" s="120" t="s">
        <v>361</v>
      </c>
    </row>
    <row r="138" spans="1:12" s="126" customFormat="1" ht="76.5" x14ac:dyDescent="0.25">
      <c r="A138" s="130">
        <f t="shared" si="2"/>
        <v>133</v>
      </c>
      <c r="B138" s="121" t="s">
        <v>96</v>
      </c>
      <c r="C138" s="121" t="s">
        <v>102</v>
      </c>
      <c r="D138" s="121" t="s">
        <v>106</v>
      </c>
      <c r="E138" s="122" t="s">
        <v>170</v>
      </c>
      <c r="F138" s="123">
        <v>43311</v>
      </c>
      <c r="G138" s="127" t="s">
        <v>432</v>
      </c>
      <c r="H138" s="121" t="s">
        <v>433</v>
      </c>
      <c r="I138" s="124">
        <v>43430</v>
      </c>
      <c r="J138" s="125">
        <v>511344509</v>
      </c>
      <c r="K138" s="125">
        <v>406430426</v>
      </c>
      <c r="L138" s="120" t="s">
        <v>381</v>
      </c>
    </row>
    <row r="139" spans="1:12" s="126" customFormat="1" ht="127.5" x14ac:dyDescent="0.25">
      <c r="A139" s="130">
        <f t="shared" si="2"/>
        <v>134</v>
      </c>
      <c r="B139" s="121" t="s">
        <v>93</v>
      </c>
      <c r="C139" s="121" t="s">
        <v>100</v>
      </c>
      <c r="D139" s="121" t="s">
        <v>106</v>
      </c>
      <c r="E139" s="122" t="s">
        <v>140</v>
      </c>
      <c r="F139" s="123">
        <v>43311</v>
      </c>
      <c r="G139" s="121" t="s">
        <v>434</v>
      </c>
      <c r="H139" s="121" t="s">
        <v>435</v>
      </c>
      <c r="I139" s="124" t="s">
        <v>394</v>
      </c>
      <c r="J139" s="125">
        <v>397998423</v>
      </c>
      <c r="K139" s="125">
        <v>0</v>
      </c>
      <c r="L139" s="120" t="s">
        <v>436</v>
      </c>
    </row>
    <row r="140" spans="1:12" s="126" customFormat="1" ht="102" x14ac:dyDescent="0.25">
      <c r="A140" s="130">
        <f t="shared" si="2"/>
        <v>135</v>
      </c>
      <c r="B140" s="121" t="s">
        <v>93</v>
      </c>
      <c r="C140" s="121" t="s">
        <v>100</v>
      </c>
      <c r="D140" s="121" t="s">
        <v>106</v>
      </c>
      <c r="E140" s="122" t="s">
        <v>129</v>
      </c>
      <c r="F140" s="123">
        <v>43311</v>
      </c>
      <c r="G140" s="128" t="s">
        <v>437</v>
      </c>
      <c r="H140" s="121" t="s">
        <v>438</v>
      </c>
      <c r="I140" s="124" t="s">
        <v>394</v>
      </c>
      <c r="J140" s="125">
        <v>89182640</v>
      </c>
      <c r="K140" s="125"/>
      <c r="L140" s="120" t="s">
        <v>411</v>
      </c>
    </row>
    <row r="141" spans="1:12" s="126" customFormat="1" ht="38.25" x14ac:dyDescent="0.25">
      <c r="A141" s="130">
        <f t="shared" si="2"/>
        <v>136</v>
      </c>
      <c r="B141" s="121" t="s">
        <v>97</v>
      </c>
      <c r="C141" s="121" t="s">
        <v>102</v>
      </c>
      <c r="D141" s="121" t="s">
        <v>106</v>
      </c>
      <c r="E141" s="122" t="s">
        <v>175</v>
      </c>
      <c r="F141" s="123">
        <v>43311</v>
      </c>
      <c r="G141" s="128" t="s">
        <v>439</v>
      </c>
      <c r="H141" s="121" t="s">
        <v>440</v>
      </c>
      <c r="I141" s="124" t="s">
        <v>394</v>
      </c>
      <c r="J141" s="125">
        <v>150000000</v>
      </c>
      <c r="K141" s="125">
        <v>0</v>
      </c>
      <c r="L141" s="120" t="s">
        <v>395</v>
      </c>
    </row>
    <row r="142" spans="1:12" s="126" customFormat="1" ht="140.25" x14ac:dyDescent="0.25">
      <c r="A142" s="130">
        <f t="shared" si="2"/>
        <v>137</v>
      </c>
      <c r="B142" s="121" t="s">
        <v>94</v>
      </c>
      <c r="C142" s="121" t="s">
        <v>102</v>
      </c>
      <c r="D142" s="121" t="s">
        <v>106</v>
      </c>
      <c r="E142" s="122" t="s">
        <v>155</v>
      </c>
      <c r="F142" s="123">
        <v>43313</v>
      </c>
      <c r="G142" s="127" t="s">
        <v>441</v>
      </c>
      <c r="H142" s="121" t="s">
        <v>442</v>
      </c>
      <c r="I142" s="124">
        <v>43447</v>
      </c>
      <c r="J142" s="125">
        <v>400000000</v>
      </c>
      <c r="K142" s="125">
        <v>200000000</v>
      </c>
      <c r="L142" s="120" t="s">
        <v>381</v>
      </c>
    </row>
    <row r="143" spans="1:12" s="126" customFormat="1" ht="191.25" x14ac:dyDescent="0.25">
      <c r="A143" s="130">
        <f t="shared" si="2"/>
        <v>138</v>
      </c>
      <c r="B143" s="122" t="s">
        <v>94</v>
      </c>
      <c r="C143" s="122" t="s">
        <v>105</v>
      </c>
      <c r="D143" s="122" t="s">
        <v>106</v>
      </c>
      <c r="E143" s="122" t="s">
        <v>191</v>
      </c>
      <c r="F143" s="123">
        <v>43313</v>
      </c>
      <c r="G143" s="128" t="s">
        <v>443</v>
      </c>
      <c r="H143" s="121" t="s">
        <v>444</v>
      </c>
      <c r="I143" s="124" t="s">
        <v>394</v>
      </c>
      <c r="J143" s="125">
        <v>1121530077</v>
      </c>
      <c r="K143" s="125">
        <v>0</v>
      </c>
      <c r="L143" s="120" t="s">
        <v>395</v>
      </c>
    </row>
    <row r="144" spans="1:12" s="126" customFormat="1" ht="76.5" x14ac:dyDescent="0.25">
      <c r="A144" s="130">
        <f t="shared" si="2"/>
        <v>139</v>
      </c>
      <c r="B144" s="121" t="s">
        <v>93</v>
      </c>
      <c r="C144" s="121" t="s">
        <v>104</v>
      </c>
      <c r="D144" s="121" t="s">
        <v>106</v>
      </c>
      <c r="E144" s="122" t="s">
        <v>130</v>
      </c>
      <c r="F144" s="123">
        <v>43313</v>
      </c>
      <c r="G144" s="128" t="s">
        <v>445</v>
      </c>
      <c r="H144" s="121" t="s">
        <v>446</v>
      </c>
      <c r="I144" s="124">
        <v>43378</v>
      </c>
      <c r="J144" s="125">
        <v>645393801</v>
      </c>
      <c r="K144" s="125">
        <v>309254271</v>
      </c>
      <c r="L144" s="120" t="s">
        <v>381</v>
      </c>
    </row>
    <row r="145" spans="1:12" s="126" customFormat="1" ht="114.75" x14ac:dyDescent="0.25">
      <c r="A145" s="130">
        <f t="shared" si="2"/>
        <v>140</v>
      </c>
      <c r="B145" s="121" t="s">
        <v>94</v>
      </c>
      <c r="C145" s="121" t="s">
        <v>102</v>
      </c>
      <c r="D145" s="121" t="s">
        <v>106</v>
      </c>
      <c r="E145" s="122" t="s">
        <v>152</v>
      </c>
      <c r="F145" s="123">
        <v>43313</v>
      </c>
      <c r="G145" s="121" t="s">
        <v>447</v>
      </c>
      <c r="H145" s="121" t="s">
        <v>448</v>
      </c>
      <c r="I145" s="124">
        <v>43430</v>
      </c>
      <c r="J145" s="125">
        <v>601130000</v>
      </c>
      <c r="K145" s="125">
        <v>300000000</v>
      </c>
      <c r="L145" s="120" t="s">
        <v>381</v>
      </c>
    </row>
    <row r="146" spans="1:12" s="126" customFormat="1" ht="102" x14ac:dyDescent="0.25">
      <c r="A146" s="130">
        <f t="shared" si="2"/>
        <v>141</v>
      </c>
      <c r="B146" s="121" t="s">
        <v>94</v>
      </c>
      <c r="C146" s="121" t="s">
        <v>102</v>
      </c>
      <c r="D146" s="121" t="s">
        <v>109</v>
      </c>
      <c r="E146" s="122" t="s">
        <v>159</v>
      </c>
      <c r="F146" s="123">
        <v>43313</v>
      </c>
      <c r="G146" s="127" t="s">
        <v>449</v>
      </c>
      <c r="H146" s="121" t="s">
        <v>450</v>
      </c>
      <c r="I146" s="124">
        <v>43447</v>
      </c>
      <c r="J146" s="125">
        <v>87200341.629999995</v>
      </c>
      <c r="K146" s="125">
        <v>69368193.390000001</v>
      </c>
      <c r="L146" s="120" t="s">
        <v>381</v>
      </c>
    </row>
    <row r="147" spans="1:12" s="126" customFormat="1" ht="89.25" x14ac:dyDescent="0.25">
      <c r="A147" s="130">
        <f t="shared" si="2"/>
        <v>142</v>
      </c>
      <c r="B147" s="121" t="s">
        <v>94</v>
      </c>
      <c r="C147" s="121" t="s">
        <v>103</v>
      </c>
      <c r="D147" s="121" t="s">
        <v>107</v>
      </c>
      <c r="E147" s="122" t="s">
        <v>110</v>
      </c>
      <c r="F147" s="123">
        <v>43315</v>
      </c>
      <c r="G147" s="127" t="s">
        <v>451</v>
      </c>
      <c r="H147" s="121" t="s">
        <v>452</v>
      </c>
      <c r="I147" s="124">
        <v>43378</v>
      </c>
      <c r="J147" s="125">
        <v>273493500</v>
      </c>
      <c r="K147" s="125">
        <v>273493500</v>
      </c>
      <c r="L147" s="120" t="s">
        <v>371</v>
      </c>
    </row>
    <row r="148" spans="1:12" s="126" customFormat="1" ht="114.75" x14ac:dyDescent="0.25">
      <c r="A148" s="130">
        <f t="shared" si="2"/>
        <v>143</v>
      </c>
      <c r="B148" s="121" t="s">
        <v>93</v>
      </c>
      <c r="C148" s="121" t="s">
        <v>101</v>
      </c>
      <c r="D148" s="121" t="s">
        <v>106</v>
      </c>
      <c r="E148" s="122" t="s">
        <v>135</v>
      </c>
      <c r="F148" s="123">
        <v>43315</v>
      </c>
      <c r="G148" s="128" t="s">
        <v>453</v>
      </c>
      <c r="H148" s="121" t="s">
        <v>454</v>
      </c>
      <c r="I148" s="124">
        <v>43447</v>
      </c>
      <c r="J148" s="125">
        <v>112900000</v>
      </c>
      <c r="K148" s="125">
        <v>112900000</v>
      </c>
      <c r="L148" s="120" t="s">
        <v>381</v>
      </c>
    </row>
    <row r="149" spans="1:12" s="126" customFormat="1" ht="114.75" x14ac:dyDescent="0.25">
      <c r="A149" s="130">
        <f t="shared" si="2"/>
        <v>144</v>
      </c>
      <c r="B149" s="121" t="s">
        <v>93</v>
      </c>
      <c r="C149" s="121" t="s">
        <v>101</v>
      </c>
      <c r="D149" s="121" t="s">
        <v>106</v>
      </c>
      <c r="E149" s="122" t="s">
        <v>455</v>
      </c>
      <c r="F149" s="123">
        <v>43320</v>
      </c>
      <c r="G149" s="128" t="s">
        <v>456</v>
      </c>
      <c r="H149" s="121" t="s">
        <v>457</v>
      </c>
      <c r="I149" s="124" t="s">
        <v>394</v>
      </c>
      <c r="J149" s="125">
        <v>298440233</v>
      </c>
      <c r="K149" s="125">
        <v>0</v>
      </c>
      <c r="L149" s="120" t="s">
        <v>395</v>
      </c>
    </row>
    <row r="150" spans="1:12" s="126" customFormat="1" ht="63.75" x14ac:dyDescent="0.25">
      <c r="A150" s="130">
        <f t="shared" si="2"/>
        <v>145</v>
      </c>
      <c r="B150" s="121" t="s">
        <v>94</v>
      </c>
      <c r="C150" s="121" t="s">
        <v>105</v>
      </c>
      <c r="D150" s="121" t="s">
        <v>106</v>
      </c>
      <c r="E150" s="122" t="s">
        <v>145</v>
      </c>
      <c r="F150" s="123">
        <v>43320</v>
      </c>
      <c r="G150" s="127" t="s">
        <v>458</v>
      </c>
      <c r="H150" s="121" t="s">
        <v>459</v>
      </c>
      <c r="I150" s="124">
        <v>43430</v>
      </c>
      <c r="J150" s="125">
        <v>199961613</v>
      </c>
      <c r="K150" s="125">
        <v>199961613</v>
      </c>
      <c r="L150" s="120" t="s">
        <v>388</v>
      </c>
    </row>
    <row r="151" spans="1:12" s="126" customFormat="1" ht="114.75" x14ac:dyDescent="0.25">
      <c r="A151" s="130">
        <f t="shared" si="2"/>
        <v>146</v>
      </c>
      <c r="B151" s="122" t="s">
        <v>94</v>
      </c>
      <c r="C151" s="122" t="s">
        <v>105</v>
      </c>
      <c r="D151" s="122" t="s">
        <v>106</v>
      </c>
      <c r="E151" s="122" t="s">
        <v>190</v>
      </c>
      <c r="F151" s="123">
        <v>43320</v>
      </c>
      <c r="G151" s="129" t="s">
        <v>460</v>
      </c>
      <c r="H151" s="121" t="s">
        <v>461</v>
      </c>
      <c r="I151" s="124" t="s">
        <v>394</v>
      </c>
      <c r="J151" s="125">
        <v>764677968</v>
      </c>
      <c r="K151" s="125"/>
      <c r="L151" s="120" t="s">
        <v>411</v>
      </c>
    </row>
    <row r="152" spans="1:12" s="126" customFormat="1" ht="204" x14ac:dyDescent="0.25">
      <c r="A152" s="130">
        <f t="shared" si="2"/>
        <v>147</v>
      </c>
      <c r="B152" s="121" t="s">
        <v>93</v>
      </c>
      <c r="C152" s="121" t="s">
        <v>100</v>
      </c>
      <c r="D152" s="121" t="s">
        <v>106</v>
      </c>
      <c r="E152" s="122" t="s">
        <v>462</v>
      </c>
      <c r="F152" s="123">
        <v>43321</v>
      </c>
      <c r="G152" s="121" t="s">
        <v>463</v>
      </c>
      <c r="H152" s="121" t="s">
        <v>464</v>
      </c>
      <c r="I152" s="124">
        <v>43430</v>
      </c>
      <c r="J152" s="125">
        <v>254888225</v>
      </c>
      <c r="K152" s="125">
        <v>204888225</v>
      </c>
      <c r="L152" s="120" t="s">
        <v>381</v>
      </c>
    </row>
    <row r="153" spans="1:12" s="126" customFormat="1" ht="318.75" x14ac:dyDescent="0.25">
      <c r="A153" s="130">
        <f t="shared" si="2"/>
        <v>148</v>
      </c>
      <c r="B153" s="129" t="s">
        <v>99</v>
      </c>
      <c r="C153" s="129" t="s">
        <v>102</v>
      </c>
      <c r="D153" s="121" t="s">
        <v>109</v>
      </c>
      <c r="E153" s="122" t="s">
        <v>188</v>
      </c>
      <c r="F153" s="123">
        <v>43322</v>
      </c>
      <c r="G153" s="121" t="s">
        <v>465</v>
      </c>
      <c r="H153" s="121" t="s">
        <v>466</v>
      </c>
      <c r="I153" s="124" t="s">
        <v>394</v>
      </c>
      <c r="J153" s="125">
        <v>82904310</v>
      </c>
      <c r="K153" s="125">
        <v>0</v>
      </c>
      <c r="L153" s="120" t="s">
        <v>395</v>
      </c>
    </row>
    <row r="154" spans="1:12" s="126" customFormat="1" ht="76.5" x14ac:dyDescent="0.25">
      <c r="A154" s="130">
        <f t="shared" si="2"/>
        <v>149</v>
      </c>
      <c r="B154" s="121" t="s">
        <v>96</v>
      </c>
      <c r="C154" s="121" t="s">
        <v>102</v>
      </c>
      <c r="D154" s="121" t="s">
        <v>109</v>
      </c>
      <c r="E154" s="122" t="s">
        <v>167</v>
      </c>
      <c r="F154" s="123">
        <v>43322</v>
      </c>
      <c r="G154" s="121" t="s">
        <v>467</v>
      </c>
      <c r="H154" s="121" t="s">
        <v>468</v>
      </c>
      <c r="I154" s="124" t="s">
        <v>394</v>
      </c>
      <c r="J154" s="125">
        <v>1899997760</v>
      </c>
      <c r="K154" s="125">
        <v>0</v>
      </c>
      <c r="L154" s="120" t="s">
        <v>395</v>
      </c>
    </row>
    <row r="155" spans="1:12" s="126" customFormat="1" ht="127.5" x14ac:dyDescent="0.25">
      <c r="A155" s="130">
        <f t="shared" si="2"/>
        <v>150</v>
      </c>
      <c r="B155" s="121" t="s">
        <v>93</v>
      </c>
      <c r="C155" s="121" t="s">
        <v>100</v>
      </c>
      <c r="D155" s="121" t="s">
        <v>107</v>
      </c>
      <c r="E155" s="122" t="s">
        <v>469</v>
      </c>
      <c r="F155" s="123">
        <v>43322</v>
      </c>
      <c r="G155" s="121" t="s">
        <v>470</v>
      </c>
      <c r="H155" s="121" t="s">
        <v>471</v>
      </c>
      <c r="I155" s="124" t="s">
        <v>394</v>
      </c>
      <c r="J155" s="125">
        <v>236823632</v>
      </c>
      <c r="K155" s="125">
        <v>0</v>
      </c>
      <c r="L155" s="120" t="s">
        <v>408</v>
      </c>
    </row>
    <row r="156" spans="1:12" s="126" customFormat="1" ht="63.75" x14ac:dyDescent="0.25">
      <c r="A156" s="130">
        <f t="shared" si="2"/>
        <v>151</v>
      </c>
      <c r="B156" s="121" t="s">
        <v>96</v>
      </c>
      <c r="C156" s="121" t="s">
        <v>102</v>
      </c>
      <c r="D156" s="121" t="s">
        <v>107</v>
      </c>
      <c r="E156" s="122" t="s">
        <v>168</v>
      </c>
      <c r="F156" s="123">
        <v>43322</v>
      </c>
      <c r="G156" s="121" t="s">
        <v>472</v>
      </c>
      <c r="H156" s="121" t="s">
        <v>473</v>
      </c>
      <c r="I156" s="124">
        <v>43404</v>
      </c>
      <c r="J156" s="125">
        <v>167111387</v>
      </c>
      <c r="K156" s="125">
        <v>131847959</v>
      </c>
      <c r="L156" s="120" t="s">
        <v>367</v>
      </c>
    </row>
    <row r="157" spans="1:12" s="126" customFormat="1" ht="140.25" x14ac:dyDescent="0.25">
      <c r="A157" s="130">
        <f t="shared" si="2"/>
        <v>152</v>
      </c>
      <c r="B157" s="121" t="s">
        <v>96</v>
      </c>
      <c r="C157" s="121" t="s">
        <v>102</v>
      </c>
      <c r="D157" s="121" t="s">
        <v>109</v>
      </c>
      <c r="E157" s="122" t="s">
        <v>170</v>
      </c>
      <c r="F157" s="123">
        <v>43325</v>
      </c>
      <c r="G157" s="128" t="s">
        <v>474</v>
      </c>
      <c r="H157" s="121" t="s">
        <v>475</v>
      </c>
      <c r="I157" s="124" t="s">
        <v>394</v>
      </c>
      <c r="J157" s="125">
        <v>526543973</v>
      </c>
      <c r="K157" s="125">
        <v>0</v>
      </c>
      <c r="L157" s="120" t="s">
        <v>408</v>
      </c>
    </row>
    <row r="158" spans="1:12" s="126" customFormat="1" ht="89.25" x14ac:dyDescent="0.25">
      <c r="A158" s="130">
        <f t="shared" si="2"/>
        <v>153</v>
      </c>
      <c r="B158" s="121" t="s">
        <v>96</v>
      </c>
      <c r="C158" s="121" t="s">
        <v>102</v>
      </c>
      <c r="D158" s="121" t="s">
        <v>109</v>
      </c>
      <c r="E158" s="122" t="s">
        <v>163</v>
      </c>
      <c r="F158" s="123">
        <v>43325</v>
      </c>
      <c r="G158" s="127" t="s">
        <v>476</v>
      </c>
      <c r="H158" s="121" t="s">
        <v>477</v>
      </c>
      <c r="I158" s="124" t="s">
        <v>394</v>
      </c>
      <c r="J158" s="125">
        <v>1429191000</v>
      </c>
      <c r="K158" s="125">
        <v>0</v>
      </c>
      <c r="L158" s="120" t="s">
        <v>395</v>
      </c>
    </row>
    <row r="159" spans="1:12" s="126" customFormat="1" ht="191.25" x14ac:dyDescent="0.25">
      <c r="A159" s="130">
        <f t="shared" si="2"/>
        <v>154</v>
      </c>
      <c r="B159" s="121" t="s">
        <v>94</v>
      </c>
      <c r="C159" s="121" t="s">
        <v>102</v>
      </c>
      <c r="D159" s="121" t="s">
        <v>109</v>
      </c>
      <c r="E159" s="122" t="s">
        <v>156</v>
      </c>
      <c r="F159" s="123">
        <v>43325</v>
      </c>
      <c r="G159" s="121" t="s">
        <v>478</v>
      </c>
      <c r="H159" s="121" t="s">
        <v>479</v>
      </c>
      <c r="I159" s="124" t="s">
        <v>394</v>
      </c>
      <c r="J159" s="125">
        <v>99770609</v>
      </c>
      <c r="K159" s="125">
        <v>0</v>
      </c>
      <c r="L159" s="120" t="s">
        <v>395</v>
      </c>
    </row>
    <row r="160" spans="1:12" s="126" customFormat="1" ht="102" x14ac:dyDescent="0.25">
      <c r="A160" s="130">
        <f t="shared" si="2"/>
        <v>155</v>
      </c>
      <c r="B160" s="121" t="s">
        <v>93</v>
      </c>
      <c r="C160" s="121" t="s">
        <v>102</v>
      </c>
      <c r="D160" s="121" t="s">
        <v>106</v>
      </c>
      <c r="E160" s="122" t="s">
        <v>143</v>
      </c>
      <c r="F160" s="123">
        <v>43326</v>
      </c>
      <c r="G160" s="121" t="s">
        <v>480</v>
      </c>
      <c r="H160" s="121" t="s">
        <v>481</v>
      </c>
      <c r="I160" s="124" t="s">
        <v>394</v>
      </c>
      <c r="J160" s="125">
        <v>246000000</v>
      </c>
      <c r="K160" s="125">
        <v>0</v>
      </c>
      <c r="L160" s="120" t="s">
        <v>405</v>
      </c>
    </row>
    <row r="161" spans="1:12" s="126" customFormat="1" ht="63.75" x14ac:dyDescent="0.25">
      <c r="A161" s="130">
        <f t="shared" si="2"/>
        <v>156</v>
      </c>
      <c r="B161" s="121" t="s">
        <v>93</v>
      </c>
      <c r="C161" s="121" t="s">
        <v>100</v>
      </c>
      <c r="D161" s="121" t="s">
        <v>106</v>
      </c>
      <c r="E161" s="121" t="s">
        <v>482</v>
      </c>
      <c r="F161" s="123">
        <v>43328</v>
      </c>
      <c r="G161" s="129" t="s">
        <v>483</v>
      </c>
      <c r="H161" s="121" t="s">
        <v>484</v>
      </c>
      <c r="I161" s="124" t="s">
        <v>394</v>
      </c>
      <c r="J161" s="125">
        <v>160000000</v>
      </c>
      <c r="K161" s="125">
        <v>0</v>
      </c>
      <c r="L161" s="120" t="s">
        <v>395</v>
      </c>
    </row>
    <row r="162" spans="1:12" s="126" customFormat="1" ht="76.5" x14ac:dyDescent="0.25">
      <c r="A162" s="130">
        <f t="shared" si="2"/>
        <v>157</v>
      </c>
      <c r="B162" s="121" t="s">
        <v>94</v>
      </c>
      <c r="C162" s="121" t="s">
        <v>103</v>
      </c>
      <c r="D162" s="121" t="s">
        <v>107</v>
      </c>
      <c r="E162" s="122" t="s">
        <v>110</v>
      </c>
      <c r="F162" s="123">
        <v>43333</v>
      </c>
      <c r="G162" s="127" t="s">
        <v>485</v>
      </c>
      <c r="H162" s="121" t="s">
        <v>486</v>
      </c>
      <c r="I162" s="124" t="s">
        <v>394</v>
      </c>
      <c r="J162" s="125">
        <v>1635916521</v>
      </c>
      <c r="K162" s="125">
        <v>0</v>
      </c>
      <c r="L162" s="120" t="s">
        <v>405</v>
      </c>
    </row>
    <row r="163" spans="1:12" s="126" customFormat="1" ht="102" x14ac:dyDescent="0.25">
      <c r="A163" s="130">
        <f t="shared" si="2"/>
        <v>158</v>
      </c>
      <c r="B163" s="122" t="s">
        <v>96</v>
      </c>
      <c r="C163" s="121" t="s">
        <v>102</v>
      </c>
      <c r="D163" s="122" t="s">
        <v>107</v>
      </c>
      <c r="E163" s="121" t="s">
        <v>487</v>
      </c>
      <c r="F163" s="123">
        <v>43333</v>
      </c>
      <c r="G163" s="127" t="s">
        <v>488</v>
      </c>
      <c r="H163" s="121" t="s">
        <v>489</v>
      </c>
      <c r="I163" s="124">
        <v>43404</v>
      </c>
      <c r="J163" s="125">
        <v>152505716</v>
      </c>
      <c r="K163" s="125">
        <v>111420233</v>
      </c>
      <c r="L163" s="120" t="s">
        <v>367</v>
      </c>
    </row>
    <row r="164" spans="1:12" s="126" customFormat="1" ht="280.5" x14ac:dyDescent="0.25">
      <c r="A164" s="130">
        <f t="shared" si="2"/>
        <v>159</v>
      </c>
      <c r="B164" s="121" t="s">
        <v>93</v>
      </c>
      <c r="C164" s="121" t="s">
        <v>100</v>
      </c>
      <c r="D164" s="121" t="s">
        <v>106</v>
      </c>
      <c r="E164" s="122" t="s">
        <v>139</v>
      </c>
      <c r="F164" s="123">
        <v>43334</v>
      </c>
      <c r="G164" s="127" t="s">
        <v>490</v>
      </c>
      <c r="H164" s="121" t="s">
        <v>491</v>
      </c>
      <c r="I164" s="124" t="s">
        <v>394</v>
      </c>
      <c r="J164" s="125">
        <v>144702736</v>
      </c>
      <c r="K164" s="125">
        <v>0</v>
      </c>
      <c r="L164" s="120" t="s">
        <v>422</v>
      </c>
    </row>
    <row r="165" spans="1:12" s="126" customFormat="1" ht="204" x14ac:dyDescent="0.25">
      <c r="A165" s="130">
        <f t="shared" si="2"/>
        <v>160</v>
      </c>
      <c r="B165" s="121" t="s">
        <v>93</v>
      </c>
      <c r="C165" s="121" t="s">
        <v>100</v>
      </c>
      <c r="D165" s="121" t="s">
        <v>106</v>
      </c>
      <c r="E165" s="122" t="s">
        <v>132</v>
      </c>
      <c r="F165" s="123">
        <v>43334</v>
      </c>
      <c r="G165" s="127" t="s">
        <v>492</v>
      </c>
      <c r="H165" s="121" t="s">
        <v>493</v>
      </c>
      <c r="I165" s="124" t="s">
        <v>394</v>
      </c>
      <c r="J165" s="125">
        <v>175600000</v>
      </c>
      <c r="K165" s="125"/>
      <c r="L165" s="120" t="s">
        <v>411</v>
      </c>
    </row>
    <row r="166" spans="1:12" s="126" customFormat="1" ht="63.75" x14ac:dyDescent="0.25">
      <c r="A166" s="130">
        <f t="shared" si="2"/>
        <v>161</v>
      </c>
      <c r="B166" s="121" t="s">
        <v>93</v>
      </c>
      <c r="C166" s="121" t="s">
        <v>100</v>
      </c>
      <c r="D166" s="121" t="s">
        <v>107</v>
      </c>
      <c r="E166" s="122" t="s">
        <v>494</v>
      </c>
      <c r="F166" s="123">
        <v>43336</v>
      </c>
      <c r="G166" s="128" t="s">
        <v>495</v>
      </c>
      <c r="H166" s="121" t="s">
        <v>496</v>
      </c>
      <c r="I166" s="124">
        <v>43402</v>
      </c>
      <c r="J166" s="125">
        <v>24392203</v>
      </c>
      <c r="K166" s="125">
        <v>19450430</v>
      </c>
      <c r="L166" s="120" t="s">
        <v>371</v>
      </c>
    </row>
    <row r="167" spans="1:12" s="126" customFormat="1" ht="102" x14ac:dyDescent="0.25">
      <c r="A167" s="130">
        <f t="shared" si="2"/>
        <v>162</v>
      </c>
      <c r="B167" s="121" t="s">
        <v>94</v>
      </c>
      <c r="C167" s="121" t="s">
        <v>104</v>
      </c>
      <c r="D167" s="121" t="s">
        <v>106</v>
      </c>
      <c r="E167" s="122" t="s">
        <v>154</v>
      </c>
      <c r="F167" s="123">
        <v>43340</v>
      </c>
      <c r="G167" s="121" t="s">
        <v>497</v>
      </c>
      <c r="H167" s="121" t="s">
        <v>498</v>
      </c>
      <c r="I167" s="124" t="s">
        <v>394</v>
      </c>
      <c r="J167" s="125">
        <v>411051877</v>
      </c>
      <c r="K167" s="125">
        <v>0</v>
      </c>
      <c r="L167" s="120" t="s">
        <v>395</v>
      </c>
    </row>
    <row r="168" spans="1:12" s="126" customFormat="1" ht="165.75" x14ac:dyDescent="0.25">
      <c r="A168" s="130">
        <f t="shared" si="2"/>
        <v>163</v>
      </c>
      <c r="B168" s="122" t="s">
        <v>96</v>
      </c>
      <c r="C168" s="121" t="s">
        <v>102</v>
      </c>
      <c r="D168" s="121" t="s">
        <v>107</v>
      </c>
      <c r="E168" s="121" t="s">
        <v>499</v>
      </c>
      <c r="F168" s="123">
        <v>43340</v>
      </c>
      <c r="G168" s="121" t="s">
        <v>500</v>
      </c>
      <c r="H168" s="121" t="s">
        <v>501</v>
      </c>
      <c r="I168" s="124" t="s">
        <v>394</v>
      </c>
      <c r="J168" s="125">
        <v>182536396</v>
      </c>
      <c r="K168" s="125"/>
      <c r="L168" s="120" t="s">
        <v>502</v>
      </c>
    </row>
    <row r="169" spans="1:12" s="126" customFormat="1" ht="153" x14ac:dyDescent="0.25">
      <c r="A169" s="130">
        <f t="shared" si="2"/>
        <v>164</v>
      </c>
      <c r="B169" s="121" t="s">
        <v>93</v>
      </c>
      <c r="C169" s="121" t="s">
        <v>101</v>
      </c>
      <c r="D169" s="121" t="s">
        <v>107</v>
      </c>
      <c r="E169" s="122" t="s">
        <v>110</v>
      </c>
      <c r="F169" s="123">
        <v>43340</v>
      </c>
      <c r="G169" s="127" t="s">
        <v>503</v>
      </c>
      <c r="H169" s="121" t="s">
        <v>504</v>
      </c>
      <c r="I169" s="124" t="s">
        <v>394</v>
      </c>
      <c r="J169" s="125">
        <v>487812500</v>
      </c>
      <c r="K169" s="125">
        <v>0</v>
      </c>
      <c r="L169" s="120" t="s">
        <v>395</v>
      </c>
    </row>
    <row r="170" spans="1:12" s="126" customFormat="1" ht="76.5" x14ac:dyDescent="0.25">
      <c r="A170" s="130">
        <f t="shared" si="2"/>
        <v>165</v>
      </c>
      <c r="B170" s="121" t="s">
        <v>93</v>
      </c>
      <c r="C170" s="121" t="s">
        <v>101</v>
      </c>
      <c r="D170" s="121" t="s">
        <v>106</v>
      </c>
      <c r="E170" s="122" t="s">
        <v>141</v>
      </c>
      <c r="F170" s="123">
        <v>43346</v>
      </c>
      <c r="G170" s="121" t="s">
        <v>505</v>
      </c>
      <c r="H170" s="121" t="s">
        <v>506</v>
      </c>
      <c r="I170" s="124" t="s">
        <v>394</v>
      </c>
      <c r="J170" s="125">
        <v>274118280</v>
      </c>
      <c r="K170" s="125"/>
      <c r="L170" s="120" t="s">
        <v>507</v>
      </c>
    </row>
    <row r="171" spans="1:12" s="126" customFormat="1" ht="165.75" x14ac:dyDescent="0.25">
      <c r="A171" s="130">
        <f t="shared" si="2"/>
        <v>166</v>
      </c>
      <c r="B171" s="121" t="s">
        <v>93</v>
      </c>
      <c r="C171" s="121" t="s">
        <v>100</v>
      </c>
      <c r="D171" s="121" t="s">
        <v>107</v>
      </c>
      <c r="E171" s="122" t="s">
        <v>494</v>
      </c>
      <c r="F171" s="123">
        <v>43346</v>
      </c>
      <c r="G171" s="121" t="s">
        <v>508</v>
      </c>
      <c r="H171" s="121" t="s">
        <v>509</v>
      </c>
      <c r="I171" s="124">
        <v>43430</v>
      </c>
      <c r="J171" s="125">
        <v>129182648</v>
      </c>
      <c r="K171" s="125">
        <v>101840000</v>
      </c>
      <c r="L171" s="120" t="s">
        <v>371</v>
      </c>
    </row>
    <row r="172" spans="1:12" s="126" customFormat="1" ht="89.25" x14ac:dyDescent="0.25">
      <c r="A172" s="130">
        <f t="shared" si="2"/>
        <v>167</v>
      </c>
      <c r="B172" s="122" t="s">
        <v>96</v>
      </c>
      <c r="C172" s="121" t="s">
        <v>102</v>
      </c>
      <c r="D172" s="122" t="s">
        <v>107</v>
      </c>
      <c r="E172" s="121" t="s">
        <v>510</v>
      </c>
      <c r="F172" s="123">
        <v>43346</v>
      </c>
      <c r="G172" s="121" t="s">
        <v>511</v>
      </c>
      <c r="H172" s="121" t="s">
        <v>512</v>
      </c>
      <c r="I172" s="124" t="s">
        <v>394</v>
      </c>
      <c r="J172" s="125">
        <v>174328000</v>
      </c>
      <c r="K172" s="125">
        <v>0</v>
      </c>
      <c r="L172" s="120" t="s">
        <v>405</v>
      </c>
    </row>
    <row r="173" spans="1:12" s="126" customFormat="1" ht="140.25" x14ac:dyDescent="0.25">
      <c r="A173" s="130">
        <f t="shared" si="2"/>
        <v>168</v>
      </c>
      <c r="B173" s="121" t="s">
        <v>94</v>
      </c>
      <c r="C173" s="121" t="s">
        <v>102</v>
      </c>
      <c r="D173" s="121" t="s">
        <v>107</v>
      </c>
      <c r="E173" s="122" t="s">
        <v>152</v>
      </c>
      <c r="F173" s="123">
        <v>43348</v>
      </c>
      <c r="G173" s="121" t="s">
        <v>513</v>
      </c>
      <c r="H173" s="121" t="s">
        <v>514</v>
      </c>
      <c r="I173" s="124">
        <v>43423</v>
      </c>
      <c r="J173" s="125">
        <v>246114043</v>
      </c>
      <c r="K173" s="125">
        <v>121775529</v>
      </c>
      <c r="L173" s="120" t="s">
        <v>363</v>
      </c>
    </row>
    <row r="174" spans="1:12" s="126" customFormat="1" ht="204" x14ac:dyDescent="0.25">
      <c r="A174" s="130">
        <f t="shared" si="2"/>
        <v>169</v>
      </c>
      <c r="B174" s="121" t="s">
        <v>93</v>
      </c>
      <c r="C174" s="121" t="s">
        <v>102</v>
      </c>
      <c r="D174" s="121" t="s">
        <v>107</v>
      </c>
      <c r="E174" s="122" t="s">
        <v>391</v>
      </c>
      <c r="F174" s="123">
        <v>43348</v>
      </c>
      <c r="G174" s="121" t="s">
        <v>515</v>
      </c>
      <c r="H174" s="121" t="s">
        <v>516</v>
      </c>
      <c r="I174" s="124" t="s">
        <v>394</v>
      </c>
      <c r="J174" s="125">
        <v>155875000</v>
      </c>
      <c r="K174" s="125"/>
      <c r="L174" s="120" t="s">
        <v>411</v>
      </c>
    </row>
    <row r="175" spans="1:12" s="126" customFormat="1" ht="178.5" x14ac:dyDescent="0.25">
      <c r="A175" s="130">
        <f t="shared" si="2"/>
        <v>170</v>
      </c>
      <c r="B175" s="121" t="s">
        <v>94</v>
      </c>
      <c r="C175" s="121" t="s">
        <v>102</v>
      </c>
      <c r="D175" s="121" t="s">
        <v>107</v>
      </c>
      <c r="E175" s="122" t="s">
        <v>517</v>
      </c>
      <c r="F175" s="123">
        <v>43362</v>
      </c>
      <c r="G175" s="127" t="s">
        <v>518</v>
      </c>
      <c r="H175" s="121" t="s">
        <v>519</v>
      </c>
      <c r="I175" s="124" t="s">
        <v>394</v>
      </c>
      <c r="J175" s="125">
        <v>67800000</v>
      </c>
      <c r="K175" s="125">
        <v>0</v>
      </c>
      <c r="L175" s="120" t="s">
        <v>395</v>
      </c>
    </row>
    <row r="176" spans="1:12" s="126" customFormat="1" ht="76.5" x14ac:dyDescent="0.25">
      <c r="A176" s="130">
        <f t="shared" si="2"/>
        <v>171</v>
      </c>
      <c r="B176" s="121" t="s">
        <v>93</v>
      </c>
      <c r="C176" s="121" t="s">
        <v>102</v>
      </c>
      <c r="D176" s="121" t="s">
        <v>106</v>
      </c>
      <c r="E176" s="122" t="s">
        <v>520</v>
      </c>
      <c r="F176" s="123">
        <v>43367</v>
      </c>
      <c r="G176" s="128" t="s">
        <v>521</v>
      </c>
      <c r="H176" s="121" t="s">
        <v>522</v>
      </c>
      <c r="I176" s="124" t="s">
        <v>394</v>
      </c>
      <c r="J176" s="125">
        <v>524294612</v>
      </c>
      <c r="K176" s="125"/>
      <c r="L176" s="120" t="s">
        <v>411</v>
      </c>
    </row>
    <row r="177" spans="1:12" s="126" customFormat="1" ht="102" x14ac:dyDescent="0.25">
      <c r="A177" s="130">
        <f t="shared" si="2"/>
        <v>172</v>
      </c>
      <c r="B177" s="121" t="s">
        <v>94</v>
      </c>
      <c r="C177" s="121" t="s">
        <v>103</v>
      </c>
      <c r="D177" s="121" t="s">
        <v>107</v>
      </c>
      <c r="E177" s="122" t="s">
        <v>523</v>
      </c>
      <c r="F177" s="123">
        <v>43371</v>
      </c>
      <c r="G177" s="128" t="s">
        <v>524</v>
      </c>
      <c r="H177" s="121" t="s">
        <v>525</v>
      </c>
      <c r="I177" s="124" t="s">
        <v>394</v>
      </c>
      <c r="J177" s="125">
        <v>425046500</v>
      </c>
      <c r="K177" s="125">
        <v>0</v>
      </c>
      <c r="L177" s="120" t="s">
        <v>395</v>
      </c>
    </row>
    <row r="178" spans="1:12" s="126" customFormat="1" ht="81" x14ac:dyDescent="0.25">
      <c r="A178" s="130">
        <f t="shared" si="2"/>
        <v>173</v>
      </c>
      <c r="B178" s="93" t="s">
        <v>93</v>
      </c>
      <c r="C178" s="93" t="s">
        <v>102</v>
      </c>
      <c r="D178" s="93" t="s">
        <v>106</v>
      </c>
      <c r="E178" s="93" t="s">
        <v>526</v>
      </c>
      <c r="F178" s="123">
        <v>43334</v>
      </c>
      <c r="G178" s="122" t="s">
        <v>527</v>
      </c>
      <c r="H178" s="121" t="s">
        <v>528</v>
      </c>
      <c r="I178" s="124" t="s">
        <v>394</v>
      </c>
      <c r="J178" s="125">
        <v>394050000</v>
      </c>
      <c r="K178" s="125">
        <v>0</v>
      </c>
      <c r="L178" s="120" t="s">
        <v>411</v>
      </c>
    </row>
    <row r="182" spans="1:12" x14ac:dyDescent="0.2">
      <c r="F182" s="80">
        <v>173</v>
      </c>
    </row>
    <row r="183" spans="1:12" x14ac:dyDescent="0.2">
      <c r="F183" s="80">
        <v>62</v>
      </c>
      <c r="G183" s="131" t="s">
        <v>394</v>
      </c>
    </row>
    <row r="184" spans="1:12" x14ac:dyDescent="0.2">
      <c r="F184" s="80">
        <f>+F182-F183</f>
        <v>111</v>
      </c>
    </row>
    <row r="185" spans="1:12" x14ac:dyDescent="0.2">
      <c r="F185" s="80">
        <f>+F184/F182</f>
        <v>0.64161849710982655</v>
      </c>
    </row>
  </sheetData>
  <autoFilter ref="A5:L178">
    <filterColumn colId="5">
      <filters>
        <dateGroupItem year="2018" dateTimeGrouping="year"/>
        <dateGroupItem year="2017" dateTimeGrouping="year"/>
      </filters>
    </filterColumn>
  </autoFilter>
  <mergeCells count="1">
    <mergeCell ref="C2:J4"/>
  </mergeCells>
  <dataValidations count="1">
    <dataValidation type="list" allowBlank="1" showInputMessage="1" showErrorMessage="1" sqref="D99 D90 H91 D6:D17 D154 D162 E178">
      <formula1>linea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5DFE1-5573-4E08-BF8C-F943B4E4E933}">
  <ds:schemaRefs>
    <ds:schemaRef ds:uri="http://schemas.microsoft.com/sharepoint/v3/contenttype/forms"/>
  </ds:schemaRefs>
</ds:datastoreItem>
</file>

<file path=customXml/itemProps2.xml><?xml version="1.0" encoding="utf-8"?>
<ds:datastoreItem xmlns:ds="http://schemas.openxmlformats.org/officeDocument/2006/customXml" ds:itemID="{207641A5-34CF-4071-9A3F-7E95BA29C5DB}">
  <ds:schemaRefs>
    <ds:schemaRef ds:uri="http://purl.org/dc/elements/1.1/"/>
    <ds:schemaRef ds:uri="http://www.w3.org/XML/1998/namespace"/>
    <ds:schemaRef ds:uri="a16ba950-d015-4cbc-806e-9cba0f1b5528"/>
    <ds:schemaRef ds:uri="http://purl.org/dc/dcmitype/"/>
    <ds:schemaRef ds:uri="http://purl.org/dc/terms/"/>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9F519E2-95E2-4050-991C-3A3923D8C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2013-04-01T16:52:55Z</cp:lastPrinted>
  <dcterms:created xsi:type="dcterms:W3CDTF">2007-03-27T20:35:29Z</dcterms:created>
  <dcterms:modified xsi:type="dcterms:W3CDTF">2019-02-18T15:23:52Z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56449200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