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Apoyo a las Regiones\"/>
    </mc:Choice>
  </mc:AlternateContent>
  <bookViews>
    <workbookView xWindow="0" yWindow="0" windowWidth="20490" windowHeight="7755" tabRatio="389" firstSheet="1" activeTab="1"/>
  </bookViews>
  <sheets>
    <sheet name="estruct ficha tecn indicadores" sheetId="4" r:id="rId1"/>
    <sheet name="estructura medicion indicadores" sheetId="12" r:id="rId2"/>
    <sheet name="soporte medición" sheetId="14" r:id="rId3"/>
  </sheets>
  <externalReferences>
    <externalReference r:id="rId4"/>
  </externalReferences>
  <definedNames>
    <definedName name="_xlnm._FilterDatabase" localSheetId="2" hidden="1">'soporte medición'!$B$5:$L$21</definedName>
    <definedName name="_xlnm.Print_Area" localSheetId="0">'estruct ficha tecn indicadores'!$A$1:$E$15</definedName>
    <definedName name="_xlnm.Print_Area" localSheetId="1">'estructura medicion indicadores'!$A$1:$I$58</definedName>
    <definedName name="Estados">[1]Proyectos!$C$101:$C$108</definedName>
    <definedName name="linea" localSheetId="2">[1]Proyectos!#REF!</definedName>
    <definedName name="linea">[1]Proyectos!#REF!</definedName>
  </definedNames>
  <calcPr calcId="152511"/>
</workbook>
</file>

<file path=xl/calcChain.xml><?xml version="1.0" encoding="utf-8"?>
<calcChain xmlns="http://schemas.openxmlformats.org/spreadsheetml/2006/main">
  <c r="B26" i="12" l="1"/>
  <c r="H8" i="12" l="1"/>
  <c r="K21" i="14"/>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<sst xmlns="http://schemas.openxmlformats.org/spreadsheetml/2006/main" count="200" uniqueCount="147">
  <si>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</si>
  <si>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</si>
  <si>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</si>
  <si>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</si>
  <si>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</si>
  <si>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</si>
  <si>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</si>
  <si>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</si>
  <si>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</si>
  <si>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</si>
  <si>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</si>
  <si>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</si>
  <si>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</si>
  <si>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</si>
  <si>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</si>
  <si>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</si>
  <si>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</si>
  <si>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</si>
  <si>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</si>
  <si>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</si>
  <si>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</si>
  <si>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</si>
  <si>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</si>
  <si>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</si>
  <si>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</si>
  <si>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</si>
  <si>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</si>
  <si>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</si>
  <si>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</si>
  <si>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</si>
  <si>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</si>
  <si>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</si>
  <si>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</si>
  <si>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</si>
  <si>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</si>
  <si>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</si>
  <si>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</si>
  <si>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</si>
  <si>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</si>
  <si>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</si>
  <si>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</si>
  <si>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</si>
  <si>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</si>
  <si>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</si>
  <si>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</si>
  <si>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</si>
  <si>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</si>
  <si>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</si>
  <si>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</si>
  <si>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</si>
  <si>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</si>
  <si>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</si>
  <si>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</si>
  <si>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</si>
  <si>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</si>
  <si>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</si>
  <si>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</si>
  <si>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</si>
  <si>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</si>
  <si>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</si>
  <si>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</si>
  <si>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</si>
  <si>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</si>
  <si>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Gerente de Competitividad y Apoyo a las Regiones</t>
  </si>
  <si>
    <t>Acompañamiento a las Regiones</t>
  </si>
  <si>
    <t>Anual</t>
  </si>
  <si>
    <t>Impacto</t>
  </si>
  <si>
    <t>Director de Competitividad y Apoyo a las Regiones</t>
  </si>
  <si>
    <t xml:space="preserve">Nombre Profesional </t>
  </si>
  <si>
    <t>Región que representa</t>
  </si>
  <si>
    <t xml:space="preserve">Código del proyecto
</t>
  </si>
  <si>
    <t>Proponente</t>
  </si>
  <si>
    <t>Nombre del Proyecto</t>
  </si>
  <si>
    <t>Valor de la iniciativa del Proyecto</t>
  </si>
  <si>
    <t>Valor aprobado por el Comité Directivo</t>
  </si>
  <si>
    <t>Observaciones</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</si>
  <si>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</si>
  <si>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 xml:space="preserve">1) Matriz de seguimiento Asesoría y Aprobación de  Proyectos
</t>
  </si>
  <si>
    <t xml:space="preserve">Valor total de los proyectos aprobados por el Comité Directivo (asesorados y acompañamiento DCYAR)/Valor total de los proyectos aprobados por el Comité de Fontur *100 
</t>
  </si>
  <si>
    <t>Recursos aprobados asesorados por la DCAR</t>
  </si>
  <si>
    <t>Medir el porcentaje de los recursos aprobados por el Comité Directivo que fueron asesorados por la DCAR</t>
  </si>
  <si>
    <t>Código</t>
  </si>
  <si>
    <t>F-MAR-04</t>
  </si>
  <si>
    <t>Versión</t>
  </si>
  <si>
    <t>00</t>
  </si>
  <si>
    <t>Vigencia</t>
  </si>
  <si>
    <t>Línea Estratégica Fontur (escoger lista desplegable)</t>
  </si>
  <si>
    <t>Fecha de radicación del proyecto en Fontur</t>
  </si>
  <si>
    <t>Fecha de aprobación del Comité Directivo</t>
  </si>
  <si>
    <t xml:space="preserve">
MATRIZ DE SEGUIMIENTO ASESORIA DE PROYECTOS A LOS PROPONENTES DE FONTUR</t>
  </si>
  <si>
    <t>Caribe</t>
  </si>
  <si>
    <t>Banco de Proyectos</t>
  </si>
  <si>
    <t>MINISTERIO DE COMERCIO, INDUSTRIA Y TURISMO</t>
  </si>
  <si>
    <t>Asesoría y acompañamiento en la estructuración del proyecto en la ficha metodológica Fontur al proponente</t>
  </si>
  <si>
    <t>Fortalecimiento de la promoción y el mercadeo turístico</t>
  </si>
  <si>
    <t>Mejoramiento de la competitividad turística</t>
  </si>
  <si>
    <t>Carlos Cadavid</t>
  </si>
  <si>
    <t>Pacífico</t>
  </si>
  <si>
    <t>Gobernación del Chocó</t>
  </si>
  <si>
    <t>FNTP-037-2018</t>
  </si>
  <si>
    <t>Consolidación del centro de información turística de Colombia- Citur mediante la creación e integración del sistema de información turístico regional Chocó- Situr Chocó</t>
  </si>
  <si>
    <t>Andina</t>
  </si>
  <si>
    <t>Nacional</t>
  </si>
  <si>
    <t>FNTP-036-2018</t>
  </si>
  <si>
    <t>PROGRAMA DE INMERSIÓN CON FORMADORES NATIVOS PARA HASTA 100 PROFESORES DE INGLÉS, PERTENECIENTES A COLEGIOS AMIGOS DEL TURISMO</t>
  </si>
  <si>
    <t>FNTP-049-2018</t>
  </si>
  <si>
    <t>FASE 2: CERTIFICACIÓN DE LA NTS TS 001-1 Y SU MANTENIMIENTO EN CINCO DESTINOS PERTENECIENTES A LOS DOCE CORREDORES TURÍSTICOS</t>
  </si>
  <si>
    <t>ASOCIACIÓN HOTELERA Y TURÍSTICA DE COLOMBIA - COTELCO CAPITULO MAGDALENA</t>
  </si>
  <si>
    <t>FNTP-020-2018</t>
  </si>
  <si>
    <t>1ER ENCUENTRO DE LA CADENA TURISTICA DEL CARIBE COLOMBIANO</t>
  </si>
  <si>
    <t>ASOCIACIÓN HOTELERA DE COLOMBIA - COTELCO CAPÍTULO ATLÁNTICO</t>
  </si>
  <si>
    <t>FNTP-006-2018</t>
  </si>
  <si>
    <t>Fortalecimiento de Barranquilla y alrededores como destino turístico de eventos</t>
  </si>
  <si>
    <t>ALCALDÍA DE SAN JOSÉ DE CÚCUTA</t>
  </si>
  <si>
    <t>FNTP-053-2018</t>
  </si>
  <si>
    <t>Promoción nacional de San Jose de Cúcuta en el marco de la Feria de Cúcuta 2018</t>
  </si>
  <si>
    <t>ASOCIACIÓN PARA EL DESARROLLO DEL TRANSPORTE TERRESTRE INTERMUNICIPAL-ADITT</t>
  </si>
  <si>
    <t>FNTP-017-2018</t>
  </si>
  <si>
    <t>XXIX CONGRESO NACIONAL DE TRANSPORTE Y TURISMO ADITT, UN BALANCE DE LA POLÍTICA PÚBLICA EN COLOMBIA</t>
  </si>
  <si>
    <t>Iván Atuesta</t>
  </si>
  <si>
    <t>Amazonía</t>
  </si>
  <si>
    <t>Gobernación del Amazonas</t>
  </si>
  <si>
    <t xml:space="preserve">FNTP-034-2018 </t>
  </si>
  <si>
    <t>Consolidación del centro de información turística de Colombia- Citur mediante la integración del sistema de información turístico regional del departamento del Amazonas- Situr Amazonas</t>
  </si>
  <si>
    <t>Alcaldía de Puerto Carreño</t>
  </si>
  <si>
    <t xml:space="preserve">FNTP-041-2018 </t>
  </si>
  <si>
    <t>Consolidación del centro de información turística de Colombia- Citur mediante la creación e integración del sistema de información turística regional del departamento del Vichada - Situr Vichada</t>
  </si>
  <si>
    <t>Gobernación del Guainía</t>
  </si>
  <si>
    <t xml:space="preserve">FNTP-038-2018 </t>
  </si>
  <si>
    <t>Consolidación del centro de información turística de Colombia- Citur mediante la integración del sistema de información turística regional del departamento de Guañía - Situr Guainía</t>
  </si>
  <si>
    <t>Gobernación del Putumayo</t>
  </si>
  <si>
    <t xml:space="preserve">FNTP-039-2018 </t>
  </si>
  <si>
    <t>Consolidación del centro de información turística de Colombia- Citur mediante la creación e integración del sistema de información turística regional Putumayo - Situr Putumayo</t>
  </si>
  <si>
    <t>Gobernación del Vaupés</t>
  </si>
  <si>
    <t xml:space="preserve">FNTP-040-2018 </t>
  </si>
  <si>
    <t>Consolidación del centro de información turística de Colombia- Citur mediante la creación e integración del sistema de información turística regional del departamento del Vaupés - Situr Vaupés</t>
  </si>
  <si>
    <t xml:space="preserve">FNTP-002-2018 </t>
  </si>
  <si>
    <t>FOROS REGIONALES ADITT 2018</t>
  </si>
  <si>
    <t>María Fernanda Gómez</t>
  </si>
  <si>
    <t>FNTP-046-2018</t>
  </si>
  <si>
    <t>I CURSO DE INGLES DIRIGIDO A GUÍAS DE TURISMO EN EL CORREDOR TURÍSTICO DEL PCC</t>
  </si>
  <si>
    <t>Como compromiso surgido en la Feria de Anato con la presencia de la Dra Mary Amalia Vasquez Murillo, Directora Calidad y Desarrollo sostenible del Turismo, esta iniciativa de proyecto la presentará el Mincit, y Asdeguias se encargará de la Formulación. Ficha entregada oficialmente el día 15 de Marzo de 2018. 
Se hace Seguimiento y  acompañamiento de la formulación y ajustes requeridos por la profesional de Competitividad  en compañia de Asdeguias.
Etapa: Aprobado
Estado: Aprobado</t>
  </si>
  <si>
    <t>Gobernación de Caldas</t>
  </si>
  <si>
    <t>FNTP-067-2018</t>
  </si>
  <si>
    <t>PUEBLEAR POR CALDAS</t>
  </si>
  <si>
    <t>Acompañamiento en la formulación de la iniciativa de Proyecto, y se hace seguimiento en los requerimientos solicitados por el profesional a cargo para socializarla y ajustarla con la Gobernación de Caldas y Cotelco Capitulo Caldas
Etapa: Aprobado
Estado: Aprobado</t>
  </si>
  <si>
    <t>Enero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</si>
</sst>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quot;$&quot;\ * #,##0_-;\-&quot;$&quot;\ * #,##0_-;_-&quot;$&quot;\ * &quot;-&quot;_-;_-@_-"/>
    <numFmt numFmtId="165" formatCode="_-&quot;$&quot;\ * #,##0.00_-;\-&quot;$&quot;\ * #,##0.00_-;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quot;$&quot;\ #,##0"/>
    <numFmt numFmtId="173" formatCode="_(&quot;$&quot;\ * #,##0_);_(&quot;$&quot;\ * \(#,##0\);_(&quot;$&quot;\ * &quot;-&quot;??_);_(@_)"/>
  </numFmts>
  <fonts count="32"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10"/>
      <color rgb="FF000000"/>
      <name val="Futura Std Book"/>
      <family val="2"/>
    </font>
    <font>
      <sz val="9"/>
      <color theme="1"/>
      <name val="Futura Std Book"/>
      <family val="2"/>
    </font>
    <font>
      <b/>
      <sz val="10"/>
      <color theme="0"/>
      <name val="Futura Std Book"/>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1">
    <xf numFmtId="0" fontId="0" fillId="0" borderId="0"/>
    <xf numFmtId="43" fontId="3"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xf numFmtId="168"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60">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9" fontId="8" fillId="2" borderId="1" xfId="5" applyNumberFormat="1" applyFont="1" applyFill="1" applyBorder="1" applyAlignment="1">
      <alignment horizontal="left" vertical="center" wrapText="1"/>
    </xf>
    <xf numFmtId="0" fontId="10" fillId="0" borderId="0" xfId="4" applyFont="1" applyAlignment="1" applyProtection="1">
      <protection hidden="1"/>
    </xf>
    <xf numFmtId="0" fontId="11" fillId="0" borderId="0" xfId="4" applyFont="1" applyAlignment="1"/>
    <xf numFmtId="0" fontId="11" fillId="0" borderId="0" xfId="4" applyFont="1" applyAlignment="1" applyProtection="1">
      <protection hidden="1"/>
    </xf>
    <xf numFmtId="0" fontId="10" fillId="0" borderId="0" xfId="4" applyFont="1" applyAlignment="1"/>
    <xf numFmtId="0" fontId="8" fillId="0" borderId="0" xfId="4" applyFont="1" applyBorder="1" applyAlignment="1" applyProtection="1">
      <alignment horizontal="left"/>
      <protection locked="0"/>
    </xf>
    <xf numFmtId="0" fontId="13" fillId="0" borderId="0" xfId="4" applyFont="1" applyBorder="1" applyAlignment="1" applyProtection="1">
      <alignment horizontal="left"/>
      <protection locked="0"/>
    </xf>
    <xf numFmtId="0" fontId="16" fillId="6" borderId="26" xfId="4" applyFont="1" applyFill="1" applyBorder="1" applyAlignment="1" applyProtection="1">
      <alignment vertical="center" wrapText="1"/>
      <protection locked="0"/>
    </xf>
    <xf numFmtId="0" fontId="17" fillId="0" borderId="0" xfId="4" applyFont="1" applyAlignment="1" applyProtection="1">
      <alignment horizontal="center" vertical="center" wrapText="1"/>
      <protection hidden="1"/>
    </xf>
    <xf numFmtId="0" fontId="17" fillId="0" borderId="0" xfId="4" applyFont="1" applyAlignment="1" applyProtection="1">
      <protection hidden="1"/>
    </xf>
    <xf numFmtId="0" fontId="17" fillId="0" borderId="0" xfId="4" applyFont="1" applyAlignment="1">
      <alignment horizontal="center" vertical="center" wrapText="1"/>
    </xf>
    <xf numFmtId="0" fontId="17" fillId="0" borderId="0" xfId="4" applyFont="1" applyProtection="1">
      <protection hidden="1"/>
    </xf>
    <xf numFmtId="0" fontId="17" fillId="0" borderId="0" xfId="4" applyFont="1"/>
    <xf numFmtId="0" fontId="14" fillId="0" borderId="1" xfId="4" applyFont="1" applyFill="1" applyBorder="1" applyAlignment="1" applyProtection="1">
      <alignment horizontal="center" vertical="top" wrapText="1"/>
      <protection locked="0"/>
    </xf>
    <xf numFmtId="0" fontId="18" fillId="0" borderId="1" xfId="4" applyFont="1" applyFill="1" applyBorder="1" applyAlignment="1" applyProtection="1">
      <alignment horizontal="center" vertical="top" wrapText="1"/>
      <protection locked="0"/>
    </xf>
    <xf numFmtId="0" fontId="10" fillId="0" borderId="0" xfId="4" applyFont="1" applyProtection="1">
      <protection hidden="1"/>
    </xf>
    <xf numFmtId="0" fontId="10" fillId="0" borderId="0" xfId="4" applyFont="1"/>
    <xf numFmtId="0" fontId="10" fillId="0" borderId="10" xfId="4" applyFont="1" applyBorder="1" applyProtection="1">
      <protection locked="0"/>
    </xf>
    <xf numFmtId="0" fontId="10" fillId="0" borderId="11" xfId="4" applyFont="1" applyBorder="1" applyProtection="1">
      <protection locked="0"/>
    </xf>
    <xf numFmtId="0" fontId="10" fillId="0" borderId="12" xfId="4" applyFont="1" applyBorder="1" applyProtection="1">
      <protection locked="0"/>
    </xf>
    <xf numFmtId="0" fontId="10" fillId="0" borderId="16" xfId="4" applyFont="1" applyBorder="1" applyProtection="1">
      <protection locked="0"/>
    </xf>
    <xf numFmtId="0" fontId="10" fillId="0" borderId="0" xfId="4" applyFont="1" applyBorder="1" applyProtection="1">
      <protection locked="0"/>
    </xf>
    <xf numFmtId="0" fontId="10" fillId="0" borderId="17" xfId="4" applyFont="1" applyBorder="1" applyProtection="1">
      <protection locked="0"/>
    </xf>
    <xf numFmtId="0" fontId="11" fillId="0" borderId="0" xfId="4" applyFont="1" applyProtection="1">
      <protection hidden="1"/>
    </xf>
    <xf numFmtId="0" fontId="19" fillId="0" borderId="5" xfId="4" applyFont="1" applyBorder="1" applyProtection="1">
      <protection locked="0"/>
    </xf>
    <xf numFmtId="0" fontId="19" fillId="0" borderId="0" xfId="4" applyFont="1" applyBorder="1" applyProtection="1">
      <protection locked="0"/>
    </xf>
    <xf numFmtId="0" fontId="20" fillId="0" borderId="0" xfId="4" applyFont="1" applyBorder="1" applyProtection="1">
      <protection locked="0"/>
    </xf>
    <xf numFmtId="0" fontId="19" fillId="0" borderId="16" xfId="4" applyFont="1" applyBorder="1" applyAlignment="1" applyProtection="1">
      <alignment horizontal="right"/>
      <protection locked="0"/>
    </xf>
    <xf numFmtId="0" fontId="19"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8"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5" fillId="0" borderId="16" xfId="8" applyFont="1" applyBorder="1" applyAlignment="1" applyProtection="1">
      <alignment horizontal="left"/>
    </xf>
    <xf numFmtId="167" fontId="15" fillId="0" borderId="0" xfId="7" applyFont="1" applyBorder="1" applyAlignment="1" applyProtection="1">
      <alignment horizontal="left"/>
      <protection locked="0"/>
    </xf>
    <xf numFmtId="9" fontId="15" fillId="0" borderId="0" xfId="8" applyFont="1" applyBorder="1" applyAlignment="1" applyProtection="1">
      <alignment horizontal="left"/>
      <protection locked="0"/>
    </xf>
    <xf numFmtId="9" fontId="15" fillId="0" borderId="17" xfId="8" applyFont="1" applyBorder="1" applyAlignment="1" applyProtection="1">
      <alignment horizontal="left"/>
      <protection locked="0"/>
    </xf>
    <xf numFmtId="0" fontId="22" fillId="0" borderId="0" xfId="4" applyFont="1" applyProtection="1">
      <protection hidden="1"/>
    </xf>
    <xf numFmtId="171" fontId="11" fillId="0" borderId="0" xfId="7" applyNumberFormat="1" applyFont="1" applyProtection="1">
      <protection hidden="1"/>
    </xf>
    <xf numFmtId="170"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9" fontId="21" fillId="0" borderId="0" xfId="6" applyNumberFormat="1" applyFont="1" applyBorder="1" applyAlignment="1" applyProtection="1">
      <alignment horizontal="center"/>
      <protection locked="0"/>
    </xf>
    <xf numFmtId="170" fontId="8" fillId="0" borderId="0" xfId="6" applyNumberFormat="1" applyFont="1" applyBorder="1" applyAlignment="1" applyProtection="1">
      <alignment horizontal="center"/>
      <protection locked="0"/>
    </xf>
    <xf numFmtId="9" fontId="15"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4" fillId="0" borderId="0" xfId="4" applyFont="1" applyBorder="1" applyAlignment="1" applyProtection="1">
      <alignment vertical="top" wrapText="1"/>
      <protection locked="0"/>
    </xf>
    <xf numFmtId="0" fontId="24"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0" fillId="0" borderId="0" xfId="4" applyFont="1" applyProtection="1">
      <protection locked="0"/>
    </xf>
    <xf numFmtId="0" fontId="14" fillId="7" borderId="7" xfId="4" applyFont="1" applyFill="1" applyBorder="1" applyAlignment="1">
      <alignment vertical="center" wrapText="1"/>
    </xf>
    <xf numFmtId="0" fontId="14" fillId="7" borderId="8" xfId="4" applyFont="1" applyFill="1" applyBorder="1" applyAlignment="1">
      <alignment vertical="center" wrapText="1"/>
    </xf>
    <xf numFmtId="0" fontId="14" fillId="7" borderId="1" xfId="4" applyFont="1" applyFill="1" applyBorder="1" applyAlignment="1" applyProtection="1">
      <alignment horizontal="center" vertical="center" wrapText="1"/>
      <protection locked="0"/>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pplyProtection="1">
      <alignment horizontal="center" vertical="center" wrapText="1"/>
      <protection locked="0"/>
    </xf>
    <xf numFmtId="169" fontId="21" fillId="0" borderId="24" xfId="6" applyNumberFormat="1" applyFont="1" applyBorder="1" applyAlignment="1" applyProtection="1">
      <protection locked="0"/>
    </xf>
    <xf numFmtId="169" fontId="21" fillId="0" borderId="6" xfId="6" applyNumberFormat="1" applyFont="1" applyBorder="1" applyAlignment="1" applyProtection="1">
      <protection locked="0"/>
    </xf>
    <xf numFmtId="0" fontId="8" fillId="0" borderId="1" xfId="5" applyFont="1" applyFill="1" applyBorder="1" applyAlignment="1">
      <alignment horizontal="left" vertical="center" wrapText="1"/>
    </xf>
    <xf numFmtId="0" fontId="25" fillId="2" borderId="0" xfId="4" applyFont="1" applyFill="1" applyAlignment="1">
      <alignment vertical="center" wrapText="1"/>
    </xf>
    <xf numFmtId="0" fontId="26" fillId="2" borderId="0" xfId="4" applyFont="1" applyFill="1" applyAlignment="1">
      <alignment vertical="center" wrapText="1"/>
    </xf>
    <xf numFmtId="0" fontId="2" fillId="2" borderId="0" xfId="4" applyFill="1"/>
    <xf numFmtId="0" fontId="25" fillId="2" borderId="28" xfId="4" applyFont="1" applyFill="1" applyBorder="1" applyAlignment="1">
      <alignment vertical="center" wrapText="1"/>
    </xf>
    <xf numFmtId="0" fontId="2" fillId="2" borderId="29" xfId="4" applyFont="1" applyFill="1" applyBorder="1" applyAlignment="1">
      <alignment horizontal="center"/>
    </xf>
    <xf numFmtId="0" fontId="2" fillId="2" borderId="30" xfId="4" applyFill="1" applyBorder="1"/>
    <xf numFmtId="0" fontId="25" fillId="2" borderId="31" xfId="4" applyFont="1" applyFill="1" applyBorder="1" applyAlignment="1">
      <alignment vertical="center" wrapText="1"/>
    </xf>
    <xf numFmtId="0" fontId="2" fillId="2" borderId="0" xfId="4" applyFont="1" applyFill="1" applyBorder="1" applyAlignment="1">
      <alignment horizontal="center" vertical="center"/>
    </xf>
    <xf numFmtId="49" fontId="2" fillId="2" borderId="32" xfId="4" applyNumberFormat="1" applyFill="1" applyBorder="1" applyAlignment="1">
      <alignment horizontal="left"/>
    </xf>
    <xf numFmtId="0" fontId="2" fillId="2" borderId="0" xfId="4" applyFont="1" applyFill="1" applyBorder="1" applyAlignment="1">
      <alignment horizontal="center" vertical="top"/>
    </xf>
    <xf numFmtId="15" fontId="2" fillId="2" borderId="32" xfId="4" applyNumberFormat="1" applyFill="1" applyBorder="1" applyAlignment="1">
      <alignment horizontal="left"/>
    </xf>
    <xf numFmtId="0" fontId="28" fillId="8" borderId="33" xfId="4" applyFont="1" applyFill="1" applyBorder="1" applyAlignment="1">
      <alignment horizontal="center" vertical="center" wrapText="1"/>
    </xf>
    <xf numFmtId="0" fontId="28" fillId="9" borderId="33" xfId="4" applyFont="1" applyFill="1" applyBorder="1" applyAlignment="1">
      <alignment horizontal="center" vertical="center" wrapText="1"/>
    </xf>
    <xf numFmtId="0" fontId="26" fillId="2" borderId="1" xfId="4" applyFont="1" applyFill="1" applyBorder="1" applyAlignment="1">
      <alignment horizontal="center" vertical="center" wrapText="1"/>
    </xf>
    <xf numFmtId="0" fontId="26" fillId="0" borderId="1" xfId="4" applyFont="1" applyFill="1" applyBorder="1" applyAlignment="1">
      <alignment horizontal="center" vertical="center" wrapText="1"/>
    </xf>
    <xf numFmtId="14" fontId="26" fillId="2" borderId="1" xfId="4" applyNumberFormat="1" applyFont="1" applyFill="1" applyBorder="1" applyAlignment="1">
      <alignment horizontal="center" vertical="center" wrapText="1"/>
    </xf>
    <xf numFmtId="172" fontId="26" fillId="2" borderId="1" xfId="4" applyNumberFormat="1" applyFont="1" applyFill="1" applyBorder="1" applyAlignment="1">
      <alignment horizontal="center" vertical="center" wrapText="1"/>
    </xf>
    <xf numFmtId="0" fontId="18" fillId="2" borderId="1" xfId="4" applyFont="1" applyFill="1" applyBorder="1" applyAlignment="1">
      <alignment horizontal="center" vertical="center" wrapText="1"/>
    </xf>
    <xf numFmtId="14" fontId="18" fillId="2" borderId="1" xfId="4" applyNumberFormat="1" applyFont="1" applyFill="1" applyBorder="1" applyAlignment="1">
      <alignment horizontal="center" vertical="center" wrapText="1"/>
    </xf>
    <xf numFmtId="0" fontId="29" fillId="0" borderId="1" xfId="4" applyFont="1" applyBorder="1" applyAlignment="1">
      <alignment horizontal="center" vertical="center" wrapText="1"/>
    </xf>
    <xf numFmtId="0" fontId="18" fillId="0" borderId="1" xfId="4" applyFont="1" applyFill="1" applyBorder="1" applyAlignment="1">
      <alignment horizontal="center" vertical="center" wrapText="1"/>
    </xf>
    <xf numFmtId="14" fontId="18" fillId="0" borderId="1" xfId="4" applyNumberFormat="1" applyFont="1" applyFill="1" applyBorder="1" applyAlignment="1">
      <alignment horizontal="center" vertical="center" wrapText="1"/>
    </xf>
    <xf numFmtId="49" fontId="26" fillId="0" borderId="1" xfId="4" applyNumberFormat="1" applyFont="1" applyFill="1" applyBorder="1" applyAlignment="1">
      <alignment horizontal="center" vertical="center" wrapText="1"/>
    </xf>
    <xf numFmtId="173" fontId="26" fillId="0" borderId="1" xfId="9" applyNumberFormat="1" applyFont="1" applyBorder="1" applyAlignment="1">
      <alignment horizontal="center" vertical="center" wrapText="1"/>
    </xf>
    <xf numFmtId="164" fontId="29" fillId="0" borderId="1" xfId="10" applyFont="1" applyBorder="1" applyAlignment="1">
      <alignment horizontal="center" vertical="center" wrapText="1"/>
    </xf>
    <xf numFmtId="0" fontId="29" fillId="0" borderId="1" xfId="4" applyFont="1" applyFill="1" applyBorder="1" applyAlignment="1">
      <alignment horizontal="center" vertical="center" wrapText="1"/>
    </xf>
    <xf numFmtId="14" fontId="29" fillId="0" borderId="1" xfId="4" applyNumberFormat="1" applyFont="1" applyBorder="1" applyAlignment="1">
      <alignment horizontal="center" vertical="center" wrapText="1"/>
    </xf>
    <xf numFmtId="173" fontId="30" fillId="0" borderId="1" xfId="9" applyNumberFormat="1" applyFont="1" applyFill="1" applyBorder="1" applyAlignment="1">
      <alignment horizontal="center" vertical="center" wrapText="1"/>
    </xf>
    <xf numFmtId="0" fontId="15" fillId="0" borderId="0" xfId="4" applyFont="1" applyFill="1" applyBorder="1" applyAlignment="1" applyProtection="1">
      <alignment horizontal="center" vertical="center" wrapText="1"/>
      <protection locked="0"/>
    </xf>
    <xf numFmtId="0" fontId="6"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7" fillId="0" borderId="0" xfId="4" applyFont="1" applyAlignment="1" applyProtection="1">
      <alignment horizontal="center"/>
      <protection locked="0"/>
    </xf>
    <xf numFmtId="0" fontId="12" fillId="0" borderId="0" xfId="4" applyFont="1" applyAlignment="1" applyProtection="1">
      <alignment horizontal="center"/>
      <protection locked="0"/>
    </xf>
    <xf numFmtId="0" fontId="15" fillId="7" borderId="8" xfId="4" applyFont="1" applyFill="1" applyBorder="1" applyAlignment="1">
      <alignment horizontal="left" vertical="center" wrapText="1"/>
    </xf>
    <xf numFmtId="0" fontId="14" fillId="7" borderId="1" xfId="4" applyFont="1" applyFill="1" applyBorder="1" applyAlignment="1" applyProtection="1">
      <alignment horizontal="center" vertical="center"/>
      <protection locked="0"/>
    </xf>
    <xf numFmtId="0" fontId="14" fillId="7" borderId="7" xfId="4" applyFont="1" applyFill="1" applyBorder="1" applyAlignment="1">
      <alignment horizontal="left" vertical="center" wrapText="1"/>
    </xf>
    <xf numFmtId="0" fontId="14" fillId="7" borderId="8" xfId="4" applyFont="1" applyFill="1" applyBorder="1" applyAlignment="1">
      <alignment horizontal="left" vertical="center" wrapText="1"/>
    </xf>
    <xf numFmtId="0" fontId="14" fillId="7" borderId="9" xfId="4" applyFont="1" applyFill="1" applyBorder="1" applyAlignment="1">
      <alignment horizontal="left" vertical="center" wrapText="1"/>
    </xf>
    <xf numFmtId="0" fontId="15" fillId="0" borderId="10" xfId="4" applyFont="1" applyFill="1" applyBorder="1" applyAlignment="1" applyProtection="1">
      <alignment horizontal="center" vertical="center" wrapText="1"/>
      <protection locked="0"/>
    </xf>
    <xf numFmtId="0" fontId="15" fillId="0" borderId="11" xfId="4" applyFont="1" applyFill="1" applyBorder="1" applyAlignment="1" applyProtection="1">
      <alignment horizontal="center" vertical="center" wrapText="1"/>
      <protection locked="0"/>
    </xf>
    <xf numFmtId="0" fontId="15" fillId="0" borderId="12" xfId="4" applyFont="1" applyFill="1" applyBorder="1" applyAlignment="1" applyProtection="1">
      <alignment horizontal="center" vertical="center" wrapText="1"/>
      <protection locked="0"/>
    </xf>
    <xf numFmtId="0" fontId="15" fillId="0" borderId="13" xfId="4" applyFont="1" applyFill="1" applyBorder="1" applyAlignment="1" applyProtection="1">
      <alignment horizontal="center" vertical="center" wrapText="1"/>
      <protection locked="0"/>
    </xf>
    <xf numFmtId="0" fontId="15" fillId="0" borderId="14" xfId="4" applyFont="1" applyFill="1" applyBorder="1" applyAlignment="1" applyProtection="1">
      <alignment horizontal="center" vertical="center" wrapText="1"/>
      <protection locked="0"/>
    </xf>
    <xf numFmtId="0" fontId="15" fillId="0" borderId="15" xfId="4" applyFont="1" applyFill="1" applyBorder="1" applyAlignment="1" applyProtection="1">
      <alignment horizontal="center" vertical="center" wrapText="1"/>
      <protection locked="0"/>
    </xf>
    <xf numFmtId="9" fontId="15" fillId="2" borderId="26" xfId="4" applyNumberFormat="1" applyFont="1" applyFill="1" applyBorder="1" applyAlignment="1" applyProtection="1">
      <alignment horizontal="center" vertical="center" wrapText="1"/>
      <protection locked="0"/>
    </xf>
    <xf numFmtId="9" fontId="15" fillId="2" borderId="27" xfId="4" applyNumberFormat="1" applyFont="1" applyFill="1" applyBorder="1" applyAlignment="1" applyProtection="1">
      <alignment horizontal="center" vertical="center" wrapText="1"/>
      <protection locked="0"/>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5" fillId="0" borderId="26" xfId="4" applyFont="1" applyFill="1" applyBorder="1" applyAlignment="1" applyProtection="1">
      <alignment horizontal="center" vertical="center" wrapText="1"/>
      <protection locked="0"/>
    </xf>
    <xf numFmtId="0" fontId="15" fillId="0" borderId="27" xfId="4" applyFont="1" applyFill="1" applyBorder="1" applyAlignment="1" applyProtection="1">
      <alignment horizontal="center" vertical="center" wrapText="1"/>
      <protection locked="0"/>
    </xf>
    <xf numFmtId="0" fontId="19" fillId="0" borderId="18" xfId="4" applyFont="1" applyBorder="1" applyAlignment="1" applyProtection="1">
      <alignment horizontal="right"/>
      <protection locked="0"/>
    </xf>
    <xf numFmtId="0" fontId="19" fillId="0" borderId="19" xfId="4" applyFont="1" applyBorder="1" applyAlignment="1" applyProtection="1">
      <alignment horizontal="right"/>
      <protection locked="0"/>
    </xf>
    <xf numFmtId="0" fontId="23" fillId="0" borderId="7" xfId="4" applyFont="1" applyBorder="1" applyAlignment="1" applyProtection="1">
      <alignment horizontal="center"/>
      <protection locked="0"/>
    </xf>
    <xf numFmtId="0" fontId="23" fillId="0" borderId="8" xfId="4" applyFont="1" applyBorder="1" applyAlignment="1" applyProtection="1">
      <alignment horizontal="center"/>
      <protection locked="0"/>
    </xf>
    <xf numFmtId="0" fontId="23" fillId="0" borderId="9" xfId="4" applyFont="1" applyBorder="1" applyAlignment="1" applyProtection="1">
      <alignment horizontal="center"/>
      <protection locked="0"/>
    </xf>
    <xf numFmtId="0" fontId="24" fillId="0" borderId="10" xfId="4" applyFont="1" applyBorder="1" applyAlignment="1" applyProtection="1">
      <alignment vertical="top" wrapText="1"/>
      <protection locked="0"/>
    </xf>
    <xf numFmtId="0" fontId="24" fillId="0" borderId="11" xfId="4" applyFont="1" applyBorder="1" applyAlignment="1" applyProtection="1">
      <alignment vertical="top" wrapText="1"/>
      <protection locked="0"/>
    </xf>
    <xf numFmtId="0" fontId="24" fillId="0" borderId="12" xfId="4" applyFont="1" applyBorder="1" applyAlignment="1" applyProtection="1">
      <alignment vertical="top" wrapText="1"/>
      <protection locked="0"/>
    </xf>
    <xf numFmtId="0" fontId="16" fillId="0" borderId="16" xfId="4" applyFont="1" applyBorder="1" applyAlignment="1">
      <alignment vertical="top" wrapText="1"/>
    </xf>
    <xf numFmtId="0" fontId="16" fillId="0" borderId="0" xfId="4" applyFont="1" applyBorder="1" applyAlignment="1">
      <alignment vertical="top" wrapText="1"/>
    </xf>
    <xf numFmtId="0" fontId="16" fillId="0" borderId="17" xfId="4" applyFont="1" applyBorder="1" applyAlignment="1">
      <alignment vertical="top" wrapText="1"/>
    </xf>
    <xf numFmtId="0" fontId="16" fillId="0" borderId="13" xfId="4" applyFont="1" applyBorder="1" applyAlignment="1">
      <alignment vertical="top" wrapText="1"/>
    </xf>
    <xf numFmtId="0" fontId="16" fillId="0" borderId="14" xfId="4" applyFont="1" applyBorder="1" applyAlignment="1">
      <alignment vertical="top" wrapText="1"/>
    </xf>
    <xf numFmtId="0" fontId="16" fillId="0" borderId="15" xfId="4" applyFont="1" applyBorder="1" applyAlignment="1">
      <alignment vertical="top" wrapText="1"/>
    </xf>
    <xf numFmtId="169" fontId="31" fillId="10" borderId="1" xfId="4" applyNumberFormat="1" applyFont="1" applyFill="1" applyBorder="1" applyAlignment="1" applyProtection="1">
      <alignment horizontal="center" vertical="center" wrapText="1"/>
      <protection locked="0"/>
    </xf>
    <xf numFmtId="0" fontId="31" fillId="10" borderId="1" xfId="4" applyFont="1" applyFill="1" applyBorder="1" applyAlignment="1" applyProtection="1">
      <alignment horizontal="center" vertical="center" wrapText="1"/>
      <protection locked="0"/>
    </xf>
    <xf numFmtId="0" fontId="27" fillId="2" borderId="29" xfId="4" applyFont="1" applyFill="1" applyBorder="1" applyAlignment="1">
      <alignment horizontal="center" vertical="top" wrapText="1"/>
    </xf>
    <xf numFmtId="0" fontId="27" fillId="2" borderId="0" xfId="4" applyFont="1" applyFill="1" applyBorder="1" applyAlignment="1">
      <alignment horizontal="center" vertical="top" wrapText="1"/>
    </xf>
  </cellXfs>
  <cellStyles count="11">
    <cellStyle name="Euro" xfId="2"/>
    <cellStyle name="Millares 2" xfId="1"/>
    <cellStyle name="Millares 3" xfId="7"/>
    <cellStyle name="Millares_Prueba formato indicadores con mensaje automático" xfId="6"/>
    <cellStyle name="Moneda [0] 2" xfId="10"/>
    <cellStyle name="Moneda 2" xfId="3"/>
    <cellStyle name="Moneda 3" xfId="9"/>
    <cellStyle name="Normal" xfId="0" builtinId="0"/>
    <cellStyle name="Normal 2" xfId="4"/>
    <cellStyle name="Normal 3" xf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5">
                  <c:v>8.0817527988530546</c:v>
                </c:pt>
              </c:numCache>
            </c:numRef>
          </c:val>
        </c:ser>
        <c:ser>
          <c:idx val="1"/>
          <c:order val="1"/>
          <c:tx>
            <c:strRef>
              <c:f>'estructura medicion indicadores'!$C$20</c:f>
              <c:strCache>
                <c:ptCount val="1"/>
                <c:pt idx="0">
                  <c:v>Meta</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5">
                  <c:v>10</c:v>
                </c:pt>
              </c:numCache>
            </c:numRef>
          </c:val>
        </c:ser>
        <c:dLbls>
          <c:showLegendKey val="0"/>
          <c:showVal val="0"/>
          <c:showCatName val="0"/>
          <c:showSerName val="0"/>
          <c:showPercent val="0"/>
          <c:showBubbleSize val="0"/>
        </c:dLbls>
        <c:gapWidth val="150"/>
        <c:axId val="-496827856"/>
        <c:axId val="-496840368"/>
      </c:barChart>
      <c:catAx>
        <c:axId val="-49682785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496840368"/>
        <c:crosses val="autoZero"/>
        <c:auto val="1"/>
        <c:lblAlgn val="ctr"/>
        <c:lblOffset val="100"/>
        <c:noMultiLvlLbl val="0"/>
      </c:catAx>
      <c:valAx>
        <c:axId val="-496840368"/>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496827856"/>
        <c:crosses val="autoZero"/>
        <c:crossBetween val="between"/>
      </c:valAx>
    </c:plotArea>
    <c:legend>
      <c:legendPos val="b"/>
      <c:layout>
        <c:manualLayout>
          <c:xMode val="edge"/>
          <c:yMode val="edge"/>
          <c:x val="0.42766799308023845"/>
          <c:y val="0.93009118541033431"/>
          <c:w val="0.10984280617315782"/>
          <c:h val="6.9908814589665649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657225</xdr:colOff>
      <xdr:row>1</xdr:row>
      <xdr:rowOff>190500</xdr:rowOff>
    </xdr:from>
    <xdr:to>
      <xdr:col>2</xdr:col>
      <xdr:colOff>828675</xdr:colOff>
      <xdr:row>2</xdr:row>
      <xdr:rowOff>76200</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762000"/>
          <a:ext cx="132397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zoomScale="90" zoomScaleNormal="90" workbookViewId="0"/>
  </sheetViews>
  <sheetFormatPr baseColWidth="10" defaultColWidth="36.5703125" defaultRowHeight="16.5" x14ac:dyDescent="0.3"/>
  <cols>
    <col min="1" max="1" width="9.42578125" style="1" customWidth="1"/>
    <col min="2" max="2" width="31.85546875" style="1" customWidth="1"/>
    <col min="3" max="3" width="35.140625" style="1" customWidth="1"/>
    <col min="4" max="5" width="36.5703125" style="1"/>
    <col min="6" max="6" width="25.42578125" style="1" customWidth="1"/>
    <col min="7" max="16384" width="36.5703125" style="1"/>
  </cols>
  <sheetData>
    <row r="1" spans="2:22" ht="24" customHeight="1" x14ac:dyDescent="0.3"/>
    <row r="2" spans="2:22" s="2" customFormat="1" ht="24" customHeight="1" x14ac:dyDescent="0.3">
      <c r="B2" s="111" t="s">
        <v>58</v>
      </c>
      <c r="C2" s="111"/>
      <c r="D2" s="112"/>
      <c r="E2" s="113"/>
    </row>
    <row r="3" spans="2:22" s="4" customFormat="1" ht="18" x14ac:dyDescent="0.3">
      <c r="B3" s="3"/>
      <c r="C3" s="3"/>
      <c r="D3" s="3"/>
      <c r="E3" s="3"/>
    </row>
    <row r="4" spans="2:22" s="5" customFormat="1" ht="85.5" customHeight="1" x14ac:dyDescent="0.2">
      <c r="B4" s="108" t="s">
        <v>62</v>
      </c>
      <c r="C4" s="108"/>
      <c r="D4" s="109" t="s">
        <v>76</v>
      </c>
      <c r="E4" s="110"/>
    </row>
    <row r="5" spans="2:22" s="7" customFormat="1" ht="23.25" customHeight="1" x14ac:dyDescent="0.2">
      <c r="B5" s="6" t="s">
        <v>0</v>
      </c>
      <c r="C5" s="114" t="s">
        <v>79</v>
      </c>
      <c r="D5" s="115"/>
      <c r="E5" s="116"/>
    </row>
    <row r="6" spans="2:22" s="7" customFormat="1" ht="75" customHeight="1" x14ac:dyDescent="0.2">
      <c r="B6" s="6" t="s">
        <v>1</v>
      </c>
      <c r="C6" s="114" t="s">
        <v>80</v>
      </c>
      <c r="D6" s="115"/>
      <c r="E6" s="116"/>
    </row>
    <row r="7" spans="2:22" s="7" customFormat="1" ht="90.75" customHeight="1" x14ac:dyDescent="0.2">
      <c r="B7" s="6" t="s">
        <v>57</v>
      </c>
      <c r="C7" s="8" t="s">
        <v>78</v>
      </c>
      <c r="D7" s="6" t="s">
        <v>2</v>
      </c>
      <c r="E7" s="77" t="s">
        <v>49</v>
      </c>
      <c r="F7" s="106"/>
      <c r="G7" s="106"/>
    </row>
    <row r="8" spans="2:22" s="7" customFormat="1" ht="50.25" customHeight="1" x14ac:dyDescent="0.2">
      <c r="B8" s="6" t="s">
        <v>53</v>
      </c>
      <c r="C8" s="10" t="s">
        <v>77</v>
      </c>
      <c r="D8" s="6" t="s">
        <v>3</v>
      </c>
      <c r="E8" s="77" t="s">
        <v>66</v>
      </c>
      <c r="F8" s="106"/>
      <c r="G8" s="106"/>
    </row>
    <row r="9" spans="2:22" s="12" customFormat="1" ht="31.5" customHeight="1" x14ac:dyDescent="0.2">
      <c r="B9" s="11" t="s">
        <v>54</v>
      </c>
      <c r="C9" s="9" t="s">
        <v>65</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13">
        <v>0.1</v>
      </c>
      <c r="D10" s="11" t="s">
        <v>6</v>
      </c>
      <c r="E10" s="9" t="s">
        <v>59</v>
      </c>
      <c r="F10" s="7"/>
      <c r="G10" s="7"/>
      <c r="H10" s="7"/>
      <c r="I10" s="7"/>
      <c r="J10" s="7"/>
      <c r="K10" s="7"/>
      <c r="L10" s="7"/>
      <c r="M10" s="7"/>
      <c r="N10" s="7"/>
      <c r="O10" s="7"/>
      <c r="P10" s="7"/>
      <c r="Q10" s="7"/>
      <c r="R10" s="7"/>
      <c r="S10" s="7"/>
      <c r="T10" s="7"/>
      <c r="U10" s="7"/>
      <c r="V10" s="7"/>
    </row>
    <row r="11" spans="2:22" s="12" customFormat="1" ht="45" customHeight="1" x14ac:dyDescent="0.2">
      <c r="B11" s="11" t="s">
        <v>55</v>
      </c>
      <c r="C11" s="9" t="s">
        <v>67</v>
      </c>
      <c r="D11" s="11" t="s">
        <v>51</v>
      </c>
      <c r="E11" s="9" t="s">
        <v>60</v>
      </c>
      <c r="F11" s="7"/>
      <c r="G11" s="7"/>
      <c r="H11" s="7"/>
      <c r="I11" s="7"/>
      <c r="J11" s="7"/>
      <c r="K11" s="7"/>
      <c r="L11" s="7"/>
      <c r="M11" s="7"/>
      <c r="N11" s="7"/>
      <c r="O11" s="7"/>
      <c r="P11" s="7"/>
      <c r="Q11" s="7"/>
      <c r="R11" s="7"/>
      <c r="S11" s="7"/>
      <c r="T11" s="7"/>
      <c r="U11" s="7"/>
      <c r="V11" s="7"/>
    </row>
    <row r="12" spans="2:22" s="12" customFormat="1" ht="18.75" customHeight="1" x14ac:dyDescent="0.2">
      <c r="B12" s="117" t="s">
        <v>7</v>
      </c>
      <c r="C12" s="118"/>
      <c r="D12" s="118"/>
      <c r="E12" s="119"/>
      <c r="F12" s="7"/>
      <c r="G12" s="7"/>
      <c r="H12" s="7"/>
      <c r="I12" s="7"/>
      <c r="J12" s="7"/>
      <c r="K12" s="7"/>
      <c r="L12" s="7"/>
      <c r="M12" s="7"/>
      <c r="N12" s="7"/>
      <c r="O12" s="7"/>
      <c r="P12" s="7"/>
      <c r="Q12" s="7"/>
      <c r="R12" s="7"/>
      <c r="S12" s="7"/>
      <c r="T12" s="7"/>
      <c r="U12" s="7"/>
      <c r="V12" s="7"/>
    </row>
    <row r="13" spans="2:22" s="12" customFormat="1" ht="25.5" customHeight="1" x14ac:dyDescent="0.2">
      <c r="B13" s="11" t="s">
        <v>52</v>
      </c>
      <c r="C13" s="120" t="s">
        <v>63</v>
      </c>
      <c r="D13" s="120"/>
      <c r="E13" s="120"/>
      <c r="F13" s="7"/>
      <c r="G13" s="7"/>
      <c r="H13" s="7"/>
      <c r="I13" s="7"/>
      <c r="J13" s="7"/>
      <c r="K13" s="7"/>
      <c r="L13" s="7"/>
      <c r="M13" s="7"/>
      <c r="N13" s="7"/>
      <c r="O13" s="7"/>
      <c r="P13" s="7"/>
      <c r="Q13" s="7"/>
      <c r="R13" s="7"/>
      <c r="S13" s="7"/>
      <c r="T13" s="7"/>
      <c r="U13" s="7"/>
      <c r="V13" s="7"/>
    </row>
    <row r="14" spans="2:22" s="12" customFormat="1" ht="37.5" customHeight="1" x14ac:dyDescent="0.2">
      <c r="B14" s="11" t="s">
        <v>56</v>
      </c>
      <c r="C14" s="120" t="s">
        <v>61</v>
      </c>
      <c r="D14" s="120"/>
      <c r="E14" s="120"/>
      <c r="F14" s="7"/>
      <c r="G14" s="7"/>
      <c r="H14" s="7"/>
      <c r="I14" s="7"/>
      <c r="J14" s="7"/>
      <c r="K14" s="7"/>
      <c r="L14" s="7"/>
      <c r="M14" s="7"/>
      <c r="N14" s="7"/>
      <c r="O14" s="7"/>
      <c r="P14" s="7"/>
      <c r="Q14" s="7"/>
      <c r="R14" s="7"/>
      <c r="S14" s="7"/>
      <c r="T14" s="7"/>
      <c r="U14" s="7"/>
      <c r="V14" s="7"/>
    </row>
    <row r="15" spans="2:22" s="12" customFormat="1" ht="29.25" customHeight="1" x14ac:dyDescent="0.2">
      <c r="B15" s="11" t="s">
        <v>8</v>
      </c>
      <c r="C15" s="107"/>
      <c r="D15" s="107"/>
      <c r="E15" s="107"/>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10">
    <mergeCell ref="F7:G8"/>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I-DCAR-03&amp;C&amp;"Futura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A23" zoomScaleNormal="100" zoomScaleSheetLayoutView="90" zoomScalePageLayoutView="85" workbookViewId="0">
      <selection activeCell="I8" sqref="I8:I9"/>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1" spans="1:12" s="17" customFormat="1" x14ac:dyDescent="0.35">
      <c r="A1" s="121" t="s">
        <v>11</v>
      </c>
      <c r="B1" s="121"/>
      <c r="C1" s="121"/>
      <c r="D1" s="121"/>
      <c r="E1" s="121"/>
      <c r="F1" s="121"/>
      <c r="G1" s="121"/>
      <c r="H1" s="121"/>
      <c r="I1" s="121"/>
      <c r="J1" s="14"/>
      <c r="K1" s="15" t="s">
        <v>50</v>
      </c>
      <c r="L1" s="16"/>
    </row>
    <row r="2" spans="1:12" s="17" customFormat="1" ht="30.75" hidden="1" x14ac:dyDescent="0.55000000000000004">
      <c r="A2" s="122"/>
      <c r="B2" s="122"/>
      <c r="C2" s="122"/>
      <c r="D2" s="122"/>
      <c r="E2" s="122"/>
      <c r="F2" s="122"/>
      <c r="G2" s="122"/>
      <c r="H2" s="122"/>
      <c r="I2" s="122"/>
      <c r="J2" s="14"/>
      <c r="K2" s="16" t="s">
        <v>48</v>
      </c>
      <c r="L2" s="16"/>
    </row>
    <row r="3" spans="1:12" s="17" customFormat="1" ht="30.75" hidden="1" x14ac:dyDescent="0.55000000000000004">
      <c r="A3" s="122"/>
      <c r="B3" s="122"/>
      <c r="C3" s="122"/>
      <c r="D3" s="122"/>
      <c r="E3" s="122"/>
      <c r="F3" s="122"/>
      <c r="G3" s="122"/>
      <c r="H3" s="122"/>
      <c r="I3" s="122"/>
      <c r="J3" s="14"/>
      <c r="K3" s="16" t="s">
        <v>47</v>
      </c>
      <c r="L3" s="16"/>
    </row>
    <row r="4" spans="1:12" s="17" customFormat="1" ht="30.75" hidden="1" x14ac:dyDescent="0.55000000000000004">
      <c r="A4" s="122"/>
      <c r="B4" s="122"/>
      <c r="C4" s="122"/>
      <c r="D4" s="122"/>
      <c r="E4" s="122"/>
      <c r="F4" s="122"/>
      <c r="G4" s="122"/>
      <c r="H4" s="122"/>
      <c r="I4" s="122"/>
      <c r="J4" s="14"/>
      <c r="K4" s="16" t="s">
        <v>46</v>
      </c>
      <c r="L4" s="16"/>
    </row>
    <row r="5" spans="1:12" s="17" customFormat="1" x14ac:dyDescent="0.35">
      <c r="A5" s="18"/>
      <c r="B5" s="19"/>
      <c r="C5" s="19"/>
      <c r="D5" s="19"/>
      <c r="E5" s="19"/>
      <c r="F5" s="19"/>
      <c r="G5" s="19"/>
      <c r="H5" s="19"/>
      <c r="I5" s="19"/>
      <c r="J5" s="14"/>
      <c r="K5" s="16" t="s">
        <v>38</v>
      </c>
    </row>
    <row r="6" spans="1:12" s="23" customFormat="1" ht="31.5" customHeight="1" x14ac:dyDescent="0.3">
      <c r="A6" s="70" t="s">
        <v>9</v>
      </c>
      <c r="B6" s="123" t="s">
        <v>64</v>
      </c>
      <c r="C6" s="123"/>
      <c r="D6" s="71"/>
      <c r="E6" s="124" t="s">
        <v>12</v>
      </c>
      <c r="F6" s="124"/>
      <c r="G6" s="124"/>
      <c r="H6" s="74" t="s">
        <v>13</v>
      </c>
      <c r="I6" s="20" t="s">
        <v>146</v>
      </c>
      <c r="J6" s="21"/>
      <c r="K6" s="22" t="s">
        <v>45</v>
      </c>
    </row>
    <row r="7" spans="1:12" s="25" customFormat="1" ht="31.5" customHeight="1" x14ac:dyDescent="0.3">
      <c r="A7" s="125" t="s">
        <v>14</v>
      </c>
      <c r="B7" s="126"/>
      <c r="C7" s="127"/>
      <c r="D7" s="72"/>
      <c r="E7" s="124" t="s">
        <v>15</v>
      </c>
      <c r="F7" s="124"/>
      <c r="G7" s="72" t="s">
        <v>16</v>
      </c>
      <c r="H7" s="72" t="s">
        <v>17</v>
      </c>
      <c r="I7" s="73" t="s">
        <v>18</v>
      </c>
      <c r="J7" s="24"/>
      <c r="K7" s="24"/>
    </row>
    <row r="8" spans="1:12" s="25" customFormat="1" ht="20.100000000000001" customHeight="1" x14ac:dyDescent="0.3">
      <c r="A8" s="128" t="s">
        <v>79</v>
      </c>
      <c r="B8" s="129"/>
      <c r="C8" s="130"/>
      <c r="D8" s="26"/>
      <c r="E8" s="128" t="str">
        <f>+'estruct ficha tecn indicadores'!C7</f>
        <v xml:space="preserve">Valor total de los proyectos aprobados por el Comité Directivo (asesorados y acompañamiento DCYAR)/Valor total de los proyectos aprobados por el Comité de Fontur *100 
</v>
      </c>
      <c r="F8" s="129"/>
      <c r="G8" s="134">
        <v>0.1</v>
      </c>
      <c r="H8" s="156">
        <f>+B26</f>
        <v>8.0817527988530546</v>
      </c>
      <c r="I8" s="140" t="s">
        <v>65</v>
      </c>
      <c r="J8" s="24"/>
      <c r="K8" s="22"/>
    </row>
    <row r="9" spans="1:12" ht="98.25" customHeight="1" x14ac:dyDescent="0.35">
      <c r="A9" s="131"/>
      <c r="B9" s="132"/>
      <c r="C9" s="133"/>
      <c r="D9" s="27"/>
      <c r="E9" s="131"/>
      <c r="F9" s="132"/>
      <c r="G9" s="135"/>
      <c r="H9" s="157"/>
      <c r="I9" s="141"/>
      <c r="K9" s="16"/>
      <c r="L9" s="14"/>
    </row>
    <row r="10" spans="1:12" x14ac:dyDescent="0.35">
      <c r="A10" s="30"/>
      <c r="B10" s="31"/>
      <c r="C10" s="31"/>
      <c r="D10" s="31"/>
      <c r="E10" s="31"/>
      <c r="F10" s="31"/>
      <c r="G10" s="31"/>
      <c r="H10" s="31"/>
      <c r="I10" s="32"/>
      <c r="K10" s="15"/>
      <c r="L10" s="14"/>
    </row>
    <row r="11" spans="1:12" x14ac:dyDescent="0.35">
      <c r="A11" s="33"/>
      <c r="B11" s="34"/>
      <c r="C11" s="34"/>
      <c r="D11" s="34"/>
      <c r="E11" s="34"/>
      <c r="F11" s="34"/>
      <c r="G11" s="34"/>
      <c r="H11" s="34"/>
      <c r="I11" s="35"/>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row>
    <row r="15" spans="1:12" x14ac:dyDescent="0.35">
      <c r="A15" s="142" t="s">
        <v>19</v>
      </c>
      <c r="B15" s="143"/>
      <c r="C15" s="37" t="s">
        <v>20</v>
      </c>
      <c r="D15" s="38"/>
      <c r="E15" s="39" t="s">
        <v>21</v>
      </c>
      <c r="F15" s="34"/>
      <c r="G15" s="34"/>
      <c r="H15" s="34"/>
      <c r="I15" s="35"/>
    </row>
    <row r="16" spans="1:12" x14ac:dyDescent="0.35">
      <c r="A16" s="40"/>
      <c r="B16" s="41"/>
      <c r="C16" s="38"/>
      <c r="D16" s="38"/>
      <c r="E16" s="39"/>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33"/>
      <c r="B19" s="34"/>
      <c r="C19" s="34"/>
      <c r="D19" s="34"/>
      <c r="E19" s="34"/>
      <c r="F19" s="34"/>
      <c r="G19" s="34"/>
      <c r="H19" s="34"/>
      <c r="I19" s="35"/>
    </row>
    <row r="20" spans="1:11" x14ac:dyDescent="0.35">
      <c r="A20" s="42" t="s">
        <v>22</v>
      </c>
      <c r="B20" s="43" t="s">
        <v>23</v>
      </c>
      <c r="C20" s="44" t="s">
        <v>16</v>
      </c>
      <c r="D20" s="45"/>
      <c r="E20" s="45"/>
      <c r="F20" s="45"/>
      <c r="G20" s="34"/>
      <c r="H20" s="34"/>
      <c r="I20" s="35"/>
    </row>
    <row r="21" spans="1:11" x14ac:dyDescent="0.35">
      <c r="A21" s="46" t="s">
        <v>24</v>
      </c>
      <c r="B21" s="75"/>
      <c r="C21" s="76"/>
      <c r="D21" s="47" t="e">
        <f>+B21/C21</f>
        <v>#DIV/0!</v>
      </c>
      <c r="E21" s="48"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9"/>
      <c r="G21" s="49"/>
      <c r="H21" s="50"/>
      <c r="I21" s="51"/>
      <c r="J21" s="52"/>
      <c r="K21" s="53" t="e">
        <f>+B21/C21</f>
        <v>#DIV/0!</v>
      </c>
    </row>
    <row r="22" spans="1:11" x14ac:dyDescent="0.35">
      <c r="A22" s="46" t="s">
        <v>25</v>
      </c>
      <c r="B22" s="75"/>
      <c r="C22" s="76"/>
      <c r="D22" s="54" t="e">
        <f>+B22/C22</f>
        <v>#DIV/0!</v>
      </c>
      <c r="E22" s="48"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0"/>
      <c r="G22" s="50"/>
      <c r="H22" s="50"/>
      <c r="I22" s="51"/>
      <c r="J22" s="52"/>
      <c r="K22" s="53" t="e">
        <f t="shared" ref="K22:K32" si="1">+B22/C22</f>
        <v>#DIV/0!</v>
      </c>
    </row>
    <row r="23" spans="1:11" x14ac:dyDescent="0.35">
      <c r="A23" s="46" t="s">
        <v>26</v>
      </c>
      <c r="B23" s="75"/>
      <c r="C23" s="76"/>
      <c r="D23" s="54" t="e">
        <f t="shared" ref="D23:D32" si="2">+B23/C23</f>
        <v>#DIV/0!</v>
      </c>
      <c r="E23" s="48" t="str">
        <f t="shared" si="0"/>
        <v>La meta es 0, especifique en el ANALISIS DE DATOS el resultado de la medición con respecto a la meta programada</v>
      </c>
      <c r="F23" s="50"/>
      <c r="G23" s="50"/>
      <c r="H23" s="50"/>
      <c r="I23" s="51"/>
      <c r="J23" s="52"/>
      <c r="K23" s="53" t="e">
        <f t="shared" si="1"/>
        <v>#DIV/0!</v>
      </c>
    </row>
    <row r="24" spans="1:11" x14ac:dyDescent="0.35">
      <c r="A24" s="46" t="s">
        <v>27</v>
      </c>
      <c r="B24" s="75"/>
      <c r="C24" s="76"/>
      <c r="D24" s="54" t="e">
        <f t="shared" si="2"/>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28</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29</v>
      </c>
      <c r="B26" s="75">
        <f>+(6369875921*100)/78818000000</f>
        <v>8.0817527988530546</v>
      </c>
      <c r="C26" s="76">
        <v>10</v>
      </c>
      <c r="D26" s="54">
        <f t="shared" si="2"/>
        <v>0.80817527988530546</v>
      </c>
      <c r="E26" s="48" t="str">
        <f t="shared" si="0"/>
        <v>Advertencia: No se cumplió la meta esperada para el periodo.</v>
      </c>
      <c r="F26" s="50"/>
      <c r="G26" s="50"/>
      <c r="H26" s="50"/>
      <c r="I26" s="51"/>
      <c r="J26" s="52"/>
      <c r="K26" s="53">
        <f t="shared" si="1"/>
        <v>0.80817527988530546</v>
      </c>
    </row>
    <row r="27" spans="1:11" x14ac:dyDescent="0.35">
      <c r="A27" s="46" t="s">
        <v>30</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31</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32</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33</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34</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55" t="s">
        <v>35</v>
      </c>
      <c r="B32" s="75"/>
      <c r="C32" s="76"/>
      <c r="D32" s="54" t="e">
        <f t="shared" si="2"/>
        <v>#DIV/0!</v>
      </c>
      <c r="E32" s="48" t="str">
        <f t="shared" si="0"/>
        <v>La meta es 0, especifique en el ANALISIS DE DATOS el resultado de la medición con respecto a la meta programada</v>
      </c>
      <c r="F32" s="50"/>
      <c r="G32" s="50"/>
      <c r="H32" s="50"/>
      <c r="I32" s="51"/>
      <c r="J32" s="52"/>
      <c r="K32" s="53" t="e">
        <f t="shared" si="1"/>
        <v>#DIV/0!</v>
      </c>
    </row>
    <row r="33" spans="1:11" x14ac:dyDescent="0.35">
      <c r="A33" s="56"/>
      <c r="B33" s="57"/>
      <c r="C33" s="57"/>
      <c r="D33" s="58"/>
      <c r="E33" s="59"/>
      <c r="F33" s="50"/>
      <c r="G33" s="50"/>
      <c r="H33" s="50"/>
      <c r="I33" s="51"/>
      <c r="J33" s="52"/>
      <c r="K33" s="53"/>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ht="26.25" customHeight="1" x14ac:dyDescent="0.35">
      <c r="A39" s="60"/>
      <c r="B39" s="38"/>
      <c r="C39" s="38"/>
      <c r="D39" s="38"/>
      <c r="E39" s="38"/>
      <c r="F39" s="38"/>
      <c r="G39" s="34"/>
      <c r="H39" s="34"/>
      <c r="I39" s="35"/>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1" x14ac:dyDescent="0.35">
      <c r="A49" s="144" t="s">
        <v>36</v>
      </c>
      <c r="B49" s="145"/>
      <c r="C49" s="145"/>
      <c r="D49" s="145"/>
      <c r="E49" s="145"/>
      <c r="F49" s="145"/>
      <c r="G49" s="145"/>
      <c r="H49" s="145"/>
      <c r="I49" s="146"/>
    </row>
    <row r="50" spans="1:9" hidden="1" x14ac:dyDescent="0.35">
      <c r="A50" s="147"/>
      <c r="B50" s="148"/>
      <c r="C50" s="148"/>
      <c r="D50" s="148"/>
      <c r="E50" s="148"/>
      <c r="F50" s="148"/>
      <c r="G50" s="148"/>
      <c r="H50" s="148"/>
      <c r="I50" s="149"/>
    </row>
    <row r="51" spans="1:9" hidden="1" x14ac:dyDescent="0.35">
      <c r="A51" s="150"/>
      <c r="B51" s="151"/>
      <c r="C51" s="151"/>
      <c r="D51" s="151"/>
      <c r="E51" s="151"/>
      <c r="F51" s="151"/>
      <c r="G51" s="151"/>
      <c r="H51" s="151"/>
      <c r="I51" s="152"/>
    </row>
    <row r="52" spans="1:9" x14ac:dyDescent="0.35">
      <c r="A52" s="153"/>
      <c r="B52" s="154"/>
      <c r="C52" s="154"/>
      <c r="D52" s="154"/>
      <c r="E52" s="154"/>
      <c r="F52" s="154"/>
      <c r="G52" s="154"/>
      <c r="H52" s="154"/>
      <c r="I52" s="155"/>
    </row>
    <row r="53" spans="1:9" ht="34.5" x14ac:dyDescent="0.35">
      <c r="A53" s="61" t="s">
        <v>37</v>
      </c>
      <c r="B53" s="62"/>
      <c r="C53" s="62"/>
      <c r="D53" s="62"/>
      <c r="E53" s="62"/>
      <c r="F53" s="62"/>
      <c r="G53" s="62"/>
      <c r="H53" s="62"/>
      <c r="I53" s="63"/>
    </row>
    <row r="54" spans="1:9" x14ac:dyDescent="0.35">
      <c r="A54" s="64" t="s">
        <v>38</v>
      </c>
      <c r="B54" s="136" t="s">
        <v>39</v>
      </c>
      <c r="C54" s="136"/>
      <c r="D54" s="136"/>
      <c r="E54" s="136"/>
      <c r="F54" s="136"/>
      <c r="G54" s="136"/>
      <c r="H54" s="136"/>
      <c r="I54" s="137"/>
    </row>
    <row r="55" spans="1:9" ht="39" customHeight="1" x14ac:dyDescent="0.35">
      <c r="A55" s="65"/>
      <c r="B55" s="136" t="s">
        <v>40</v>
      </c>
      <c r="C55" s="136"/>
      <c r="D55" s="136"/>
      <c r="E55" s="136"/>
      <c r="F55" s="136"/>
      <c r="G55" s="136"/>
      <c r="H55" s="136"/>
      <c r="I55" s="137"/>
    </row>
    <row r="56" spans="1:9" ht="38.25" customHeight="1" x14ac:dyDescent="0.35">
      <c r="A56" s="66"/>
      <c r="B56" s="136" t="s">
        <v>41</v>
      </c>
      <c r="C56" s="136"/>
      <c r="D56" s="136"/>
      <c r="E56" s="136"/>
      <c r="F56" s="136"/>
      <c r="G56" s="136"/>
      <c r="H56" s="136"/>
      <c r="I56" s="137"/>
    </row>
    <row r="57" spans="1:9" ht="37.5" customHeight="1" x14ac:dyDescent="0.35">
      <c r="A57" s="67"/>
      <c r="B57" s="136" t="s">
        <v>42</v>
      </c>
      <c r="C57" s="136"/>
      <c r="D57" s="136"/>
      <c r="E57" s="136"/>
      <c r="F57" s="136"/>
      <c r="G57" s="136"/>
      <c r="H57" s="136"/>
      <c r="I57" s="137"/>
    </row>
    <row r="58" spans="1:9" ht="39.75" customHeight="1" x14ac:dyDescent="0.35">
      <c r="A58" s="68" t="s">
        <v>43</v>
      </c>
      <c r="B58" s="138" t="s">
        <v>44</v>
      </c>
      <c r="C58" s="138"/>
      <c r="D58" s="138"/>
      <c r="E58" s="138"/>
      <c r="F58" s="138"/>
      <c r="G58" s="138"/>
      <c r="H58" s="138"/>
      <c r="I58" s="139"/>
    </row>
    <row r="59" spans="1:9" x14ac:dyDescent="0.35">
      <c r="A59" s="69"/>
      <c r="B59" s="69"/>
      <c r="C59" s="69"/>
      <c r="D59" s="69"/>
      <c r="E59" s="69"/>
      <c r="F59" s="69"/>
      <c r="G59" s="69"/>
      <c r="H59" s="69"/>
      <c r="I59" s="69"/>
    </row>
    <row r="60" spans="1:9" x14ac:dyDescent="0.35">
      <c r="A60" s="69"/>
      <c r="B60" s="69"/>
      <c r="C60" s="69"/>
      <c r="D60" s="69"/>
      <c r="E60" s="69"/>
      <c r="F60" s="69"/>
      <c r="G60" s="69"/>
      <c r="H60" s="69"/>
      <c r="I60" s="69"/>
    </row>
  </sheetData>
  <mergeCells count="21">
    <mergeCell ref="B56:I56"/>
    <mergeCell ref="B57:I57"/>
    <mergeCell ref="B58:I58"/>
    <mergeCell ref="I8:I9"/>
    <mergeCell ref="A15:B15"/>
    <mergeCell ref="A49:I49"/>
    <mergeCell ref="A50:I52"/>
    <mergeCell ref="B54:I54"/>
    <mergeCell ref="B55:I55"/>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I-DCAR-03&amp;C&amp;"Futura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1"/>
  <sheetViews>
    <sheetView showGridLines="0" workbookViewId="0"/>
  </sheetViews>
  <sheetFormatPr baseColWidth="10" defaultRowHeight="15" x14ac:dyDescent="0.2"/>
  <cols>
    <col min="1" max="1" width="2.28515625" style="80" customWidth="1"/>
    <col min="2" max="2" width="17.28515625" style="78" bestFit="1" customWidth="1"/>
    <col min="3" max="3" width="19.5703125" style="78" bestFit="1" customWidth="1"/>
    <col min="4" max="4" width="19.28515625" style="79" customWidth="1"/>
    <col min="5" max="5" width="10.140625" style="78" bestFit="1" customWidth="1"/>
    <col min="6" max="6" width="20.7109375" style="79" bestFit="1" customWidth="1"/>
    <col min="7" max="7" width="14.42578125" style="80" customWidth="1"/>
    <col min="8" max="8" width="10.85546875" style="80" bestFit="1" customWidth="1"/>
    <col min="9" max="9" width="15.7109375" style="80" customWidth="1"/>
    <col min="10" max="10" width="15.85546875" style="80" customWidth="1"/>
    <col min="11" max="11" width="19.5703125" style="80" customWidth="1"/>
    <col min="12" max="12" width="15.5703125" style="80" customWidth="1"/>
    <col min="13" max="16384" width="11.42578125" style="80"/>
  </cols>
  <sheetData>
    <row r="1" spans="2:12" ht="45" customHeight="1" x14ac:dyDescent="0.2"/>
    <row r="2" spans="2:12" x14ac:dyDescent="0.2">
      <c r="B2" s="81"/>
      <c r="C2" s="158" t="s">
        <v>89</v>
      </c>
      <c r="D2" s="158"/>
      <c r="E2" s="158"/>
      <c r="F2" s="158"/>
      <c r="G2" s="158"/>
      <c r="H2" s="158"/>
      <c r="I2" s="158"/>
      <c r="J2" s="158"/>
      <c r="K2" s="82" t="s">
        <v>81</v>
      </c>
      <c r="L2" s="83" t="s">
        <v>82</v>
      </c>
    </row>
    <row r="3" spans="2:12" x14ac:dyDescent="0.2">
      <c r="B3" s="84"/>
      <c r="C3" s="159"/>
      <c r="D3" s="159"/>
      <c r="E3" s="159"/>
      <c r="F3" s="159"/>
      <c r="G3" s="159"/>
      <c r="H3" s="159"/>
      <c r="I3" s="159"/>
      <c r="J3" s="159"/>
      <c r="K3" s="85" t="s">
        <v>83</v>
      </c>
      <c r="L3" s="86" t="s">
        <v>84</v>
      </c>
    </row>
    <row r="4" spans="2:12" x14ac:dyDescent="0.2">
      <c r="B4" s="84"/>
      <c r="C4" s="159"/>
      <c r="D4" s="159"/>
      <c r="E4" s="159"/>
      <c r="F4" s="159"/>
      <c r="G4" s="159"/>
      <c r="H4" s="159"/>
      <c r="I4" s="159"/>
      <c r="J4" s="159"/>
      <c r="K4" s="87" t="s">
        <v>85</v>
      </c>
      <c r="L4" s="88">
        <v>43076</v>
      </c>
    </row>
    <row r="5" spans="2:12" ht="40.5" x14ac:dyDescent="0.2">
      <c r="B5" s="89" t="s">
        <v>68</v>
      </c>
      <c r="C5" s="89" t="s">
        <v>69</v>
      </c>
      <c r="D5" s="89" t="s">
        <v>86</v>
      </c>
      <c r="E5" s="89" t="s">
        <v>71</v>
      </c>
      <c r="F5" s="89" t="s">
        <v>87</v>
      </c>
      <c r="G5" s="89" t="s">
        <v>70</v>
      </c>
      <c r="H5" s="89" t="s">
        <v>72</v>
      </c>
      <c r="I5" s="90" t="s">
        <v>88</v>
      </c>
      <c r="J5" s="90" t="s">
        <v>73</v>
      </c>
      <c r="K5" s="90" t="s">
        <v>74</v>
      </c>
      <c r="L5" s="89" t="s">
        <v>75</v>
      </c>
    </row>
    <row r="6" spans="2:12" ht="229.5" x14ac:dyDescent="0.2">
      <c r="B6" s="91" t="s">
        <v>96</v>
      </c>
      <c r="C6" s="91" t="s">
        <v>97</v>
      </c>
      <c r="D6" s="91" t="s">
        <v>91</v>
      </c>
      <c r="E6" s="92" t="s">
        <v>98</v>
      </c>
      <c r="F6" s="93">
        <v>43192</v>
      </c>
      <c r="G6" s="93" t="s">
        <v>99</v>
      </c>
      <c r="H6" s="93" t="s">
        <v>100</v>
      </c>
      <c r="I6" s="93">
        <v>43209</v>
      </c>
      <c r="J6" s="94">
        <v>1084851600</v>
      </c>
      <c r="K6" s="94">
        <v>1084851600</v>
      </c>
      <c r="L6" s="93" t="s">
        <v>93</v>
      </c>
    </row>
    <row r="7" spans="2:12" ht="243" x14ac:dyDescent="0.2">
      <c r="B7" s="91" t="s">
        <v>96</v>
      </c>
      <c r="C7" s="91" t="s">
        <v>102</v>
      </c>
      <c r="D7" s="91" t="s">
        <v>95</v>
      </c>
      <c r="E7" s="92" t="s">
        <v>92</v>
      </c>
      <c r="F7" s="93">
        <v>43192</v>
      </c>
      <c r="G7" s="95" t="s">
        <v>103</v>
      </c>
      <c r="H7" s="95" t="s">
        <v>104</v>
      </c>
      <c r="I7" s="96">
        <v>43272</v>
      </c>
      <c r="J7" s="94">
        <v>650328129</v>
      </c>
      <c r="K7" s="94">
        <v>650328129</v>
      </c>
      <c r="L7" s="93" t="s">
        <v>93</v>
      </c>
    </row>
    <row r="8" spans="2:12" ht="202.5" x14ac:dyDescent="0.2">
      <c r="B8" s="91" t="s">
        <v>96</v>
      </c>
      <c r="C8" s="91" t="s">
        <v>102</v>
      </c>
      <c r="D8" s="91" t="s">
        <v>95</v>
      </c>
      <c r="E8" s="92" t="s">
        <v>92</v>
      </c>
      <c r="F8" s="93">
        <v>43217</v>
      </c>
      <c r="G8" s="95" t="s">
        <v>105</v>
      </c>
      <c r="H8" s="95" t="s">
        <v>106</v>
      </c>
      <c r="I8" s="96">
        <v>43272</v>
      </c>
      <c r="J8" s="94">
        <v>258380495</v>
      </c>
      <c r="K8" s="94">
        <v>258380495</v>
      </c>
      <c r="L8" s="93" t="s">
        <v>93</v>
      </c>
    </row>
    <row r="9" spans="2:12" ht="162" x14ac:dyDescent="0.2">
      <c r="B9" s="91" t="s">
        <v>96</v>
      </c>
      <c r="C9" s="91" t="s">
        <v>90</v>
      </c>
      <c r="D9" s="91" t="s">
        <v>95</v>
      </c>
      <c r="E9" s="92" t="s">
        <v>107</v>
      </c>
      <c r="F9" s="93">
        <v>43158</v>
      </c>
      <c r="G9" s="93" t="s">
        <v>108</v>
      </c>
      <c r="H9" s="93" t="s">
        <v>109</v>
      </c>
      <c r="I9" s="93">
        <v>43197</v>
      </c>
      <c r="J9" s="94">
        <v>144573752</v>
      </c>
      <c r="K9" s="94">
        <v>111692748</v>
      </c>
      <c r="L9" s="93" t="s">
        <v>93</v>
      </c>
    </row>
    <row r="10" spans="2:12" ht="135" x14ac:dyDescent="0.2">
      <c r="B10" s="91" t="s">
        <v>96</v>
      </c>
      <c r="C10" s="91" t="s">
        <v>90</v>
      </c>
      <c r="D10" s="91" t="s">
        <v>94</v>
      </c>
      <c r="E10" s="92" t="s">
        <v>110</v>
      </c>
      <c r="F10" s="93">
        <v>43109</v>
      </c>
      <c r="G10" s="93" t="s">
        <v>111</v>
      </c>
      <c r="H10" s="93" t="s">
        <v>112</v>
      </c>
      <c r="I10" s="93">
        <v>43272</v>
      </c>
      <c r="J10" s="94">
        <v>174471152</v>
      </c>
      <c r="K10" s="94">
        <v>139999152</v>
      </c>
      <c r="L10" s="93" t="s">
        <v>93</v>
      </c>
    </row>
    <row r="11" spans="2:12" ht="121.5" x14ac:dyDescent="0.2">
      <c r="B11" s="91" t="s">
        <v>96</v>
      </c>
      <c r="C11" s="91" t="s">
        <v>101</v>
      </c>
      <c r="D11" s="91" t="s">
        <v>91</v>
      </c>
      <c r="E11" s="92" t="s">
        <v>113</v>
      </c>
      <c r="F11" s="93">
        <v>43228</v>
      </c>
      <c r="G11" s="93" t="s">
        <v>114</v>
      </c>
      <c r="H11" s="93" t="s">
        <v>115</v>
      </c>
      <c r="I11" s="93">
        <v>43272</v>
      </c>
      <c r="J11" s="94">
        <v>225927224</v>
      </c>
      <c r="K11" s="94">
        <v>112963595</v>
      </c>
      <c r="L11" s="93" t="s">
        <v>93</v>
      </c>
    </row>
    <row r="12" spans="2:12" ht="202.5" x14ac:dyDescent="0.2">
      <c r="B12" s="91" t="s">
        <v>96</v>
      </c>
      <c r="C12" s="91" t="s">
        <v>102</v>
      </c>
      <c r="D12" s="91" t="s">
        <v>95</v>
      </c>
      <c r="E12" s="92" t="s">
        <v>116</v>
      </c>
      <c r="F12" s="93">
        <v>43151</v>
      </c>
      <c r="G12" s="93" t="s">
        <v>117</v>
      </c>
      <c r="H12" s="93" t="s">
        <v>118</v>
      </c>
      <c r="I12" s="93">
        <v>43197</v>
      </c>
      <c r="J12" s="94">
        <v>284121475</v>
      </c>
      <c r="K12" s="94">
        <v>226158475</v>
      </c>
      <c r="L12" s="93" t="s">
        <v>93</v>
      </c>
    </row>
    <row r="13" spans="2:12" ht="256.5" x14ac:dyDescent="0.2">
      <c r="B13" s="95" t="s">
        <v>119</v>
      </c>
      <c r="C13" s="95" t="s">
        <v>120</v>
      </c>
      <c r="D13" s="91" t="s">
        <v>91</v>
      </c>
      <c r="E13" s="98" t="s">
        <v>121</v>
      </c>
      <c r="F13" s="99">
        <v>43192</v>
      </c>
      <c r="G13" s="98" t="s">
        <v>122</v>
      </c>
      <c r="H13" s="100" t="s">
        <v>123</v>
      </c>
      <c r="I13" s="93">
        <v>43209</v>
      </c>
      <c r="J13" s="101">
        <v>646714000</v>
      </c>
      <c r="K13" s="101">
        <v>646714000</v>
      </c>
      <c r="L13" s="93" t="s">
        <v>93</v>
      </c>
    </row>
    <row r="14" spans="2:12" ht="270" x14ac:dyDescent="0.2">
      <c r="B14" s="95" t="s">
        <v>119</v>
      </c>
      <c r="C14" s="95" t="s">
        <v>120</v>
      </c>
      <c r="D14" s="91" t="s">
        <v>91</v>
      </c>
      <c r="E14" s="98" t="s">
        <v>124</v>
      </c>
      <c r="F14" s="99">
        <v>43193</v>
      </c>
      <c r="G14" s="98" t="s">
        <v>125</v>
      </c>
      <c r="H14" s="100" t="s">
        <v>126</v>
      </c>
      <c r="I14" s="93">
        <v>43209</v>
      </c>
      <c r="J14" s="101">
        <v>744506500</v>
      </c>
      <c r="K14" s="101">
        <v>744506500</v>
      </c>
      <c r="L14" s="93" t="s">
        <v>93</v>
      </c>
    </row>
    <row r="15" spans="2:12" ht="256.5" x14ac:dyDescent="0.2">
      <c r="B15" s="95" t="s">
        <v>119</v>
      </c>
      <c r="C15" s="95" t="s">
        <v>120</v>
      </c>
      <c r="D15" s="91" t="s">
        <v>91</v>
      </c>
      <c r="E15" s="98" t="s">
        <v>127</v>
      </c>
      <c r="F15" s="99">
        <v>43193</v>
      </c>
      <c r="G15" s="98" t="s">
        <v>128</v>
      </c>
      <c r="H15" s="100" t="s">
        <v>129</v>
      </c>
      <c r="I15" s="93">
        <v>43209</v>
      </c>
      <c r="J15" s="101">
        <v>693264000</v>
      </c>
      <c r="K15" s="101">
        <v>693264000</v>
      </c>
      <c r="L15" s="93" t="s">
        <v>93</v>
      </c>
    </row>
    <row r="16" spans="2:12" ht="243" x14ac:dyDescent="0.2">
      <c r="B16" s="95" t="s">
        <v>119</v>
      </c>
      <c r="C16" s="95" t="s">
        <v>120</v>
      </c>
      <c r="D16" s="91" t="s">
        <v>91</v>
      </c>
      <c r="E16" s="98" t="s">
        <v>130</v>
      </c>
      <c r="F16" s="99">
        <v>43193</v>
      </c>
      <c r="G16" s="98" t="s">
        <v>131</v>
      </c>
      <c r="H16" s="100" t="s">
        <v>132</v>
      </c>
      <c r="I16" s="93">
        <v>43209</v>
      </c>
      <c r="J16" s="101">
        <v>687453000</v>
      </c>
      <c r="K16" s="101">
        <v>687453000</v>
      </c>
      <c r="L16" s="93" t="s">
        <v>93</v>
      </c>
    </row>
    <row r="17" spans="2:12" ht="270" x14ac:dyDescent="0.2">
      <c r="B17" s="95" t="s">
        <v>119</v>
      </c>
      <c r="C17" s="95" t="s">
        <v>120</v>
      </c>
      <c r="D17" s="91" t="s">
        <v>91</v>
      </c>
      <c r="E17" s="98" t="s">
        <v>133</v>
      </c>
      <c r="F17" s="99">
        <v>43193</v>
      </c>
      <c r="G17" s="98" t="s">
        <v>134</v>
      </c>
      <c r="H17" s="100" t="s">
        <v>135</v>
      </c>
      <c r="I17" s="93">
        <v>43209</v>
      </c>
      <c r="J17" s="101">
        <v>693848540</v>
      </c>
      <c r="K17" s="101">
        <v>693848540</v>
      </c>
      <c r="L17" s="93" t="s">
        <v>93</v>
      </c>
    </row>
    <row r="18" spans="2:12" ht="148.5" x14ac:dyDescent="0.2">
      <c r="B18" s="95" t="s">
        <v>119</v>
      </c>
      <c r="C18" s="95" t="s">
        <v>102</v>
      </c>
      <c r="D18" s="91" t="s">
        <v>95</v>
      </c>
      <c r="E18" s="98" t="s">
        <v>116</v>
      </c>
      <c r="F18" s="99">
        <v>43102</v>
      </c>
      <c r="G18" s="98" t="s">
        <v>136</v>
      </c>
      <c r="H18" s="100" t="s">
        <v>137</v>
      </c>
      <c r="I18" s="93">
        <v>43172</v>
      </c>
      <c r="J18" s="101">
        <v>102863280</v>
      </c>
      <c r="K18" s="101">
        <v>81163280</v>
      </c>
      <c r="L18" s="93" t="s">
        <v>93</v>
      </c>
    </row>
    <row r="19" spans="2:12" ht="409.5" x14ac:dyDescent="0.2">
      <c r="B19" s="97" t="s">
        <v>138</v>
      </c>
      <c r="C19" s="97" t="s">
        <v>101</v>
      </c>
      <c r="D19" s="91" t="s">
        <v>95</v>
      </c>
      <c r="E19" s="103" t="s">
        <v>92</v>
      </c>
      <c r="F19" s="104">
        <v>43210</v>
      </c>
      <c r="G19" s="97" t="s">
        <v>139</v>
      </c>
      <c r="H19" s="97" t="s">
        <v>140</v>
      </c>
      <c r="I19" s="93">
        <v>43272</v>
      </c>
      <c r="J19" s="102">
        <v>150200807</v>
      </c>
      <c r="K19" s="102">
        <v>150200807</v>
      </c>
      <c r="L19" s="93" t="s">
        <v>141</v>
      </c>
    </row>
    <row r="20" spans="2:12" ht="256.5" x14ac:dyDescent="0.2">
      <c r="B20" s="97" t="s">
        <v>138</v>
      </c>
      <c r="C20" s="97" t="s">
        <v>101</v>
      </c>
      <c r="D20" s="91" t="s">
        <v>91</v>
      </c>
      <c r="E20" s="103" t="s">
        <v>142</v>
      </c>
      <c r="F20" s="104">
        <v>43251</v>
      </c>
      <c r="G20" s="97" t="s">
        <v>143</v>
      </c>
      <c r="H20" s="98" t="s">
        <v>144</v>
      </c>
      <c r="I20" s="93">
        <v>43272</v>
      </c>
      <c r="J20" s="102">
        <v>176987600</v>
      </c>
      <c r="K20" s="102">
        <v>88351600</v>
      </c>
      <c r="L20" s="95" t="s">
        <v>145</v>
      </c>
    </row>
    <row r="21" spans="2:12" x14ac:dyDescent="0.2">
      <c r="K21" s="105">
        <f>SUM(K6:K20)</f>
        <v>6369875921</v>
      </c>
    </row>
  </sheetData>
  <mergeCells count="1">
    <mergeCell ref="C2:J4"/>
  </mergeCells>
  <dataValidations disablePrompts="1" count="1">
    <dataValidation type="list" allowBlank="1" showInputMessage="1" showErrorMessage="1" sqref="D6:D8">
      <formula1>linea</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medición</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2018-08-13T14:53:57Z</dcterms:modified>
</cp:coreProperties>
</file>