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Apoyo a las Regiones\"/>
    </mc:Choice>
  </mc:AlternateContent>
  <bookViews>
    <workbookView xWindow="0" yWindow="0" windowWidth="20490" windowHeight="7755" activeTab="1"/>
  </bookViews>
  <sheets>
    <sheet name="estruct ficha tecn indicadores" sheetId="4" r:id="rId1"/>
    <sheet name="estructura medicion indicadores" sheetId="12" r:id="rId2"/>
    <sheet name="soporte medición" sheetId="15" r:id="rId3"/>
  </sheets>
  <externalReferences>
    <externalReference r:id="rId4"/>
  </externalReferences>
  <definedNames>
    <definedName name="_xlnm._FilterDatabase" localSheetId="2" hidden="1">'soporte medición'!$B$5:$L$46</definedName>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B26" i="12" l="1"/>
  <c r="H8" i="12" l="1"/>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<sst xmlns="http://schemas.openxmlformats.org/spreadsheetml/2006/main" count="383" uniqueCount="225">
  <si>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</si>
  <si>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</si>
  <si>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</si>
  <si>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</si>
  <si>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</si>
  <si>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</si>
  <si>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</si>
  <si>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</si>
  <si>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</si>
  <si>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</si>
  <si>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</si>
  <si>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</si>
  <si>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</si>
  <si>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</si>
  <si>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</si>
  <si>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</si>
  <si>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</si>
  <si>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</si>
  <si>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</si>
  <si>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</si>
  <si>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</si>
  <si>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</si>
  <si>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</si>
  <si>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</si>
  <si>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</si>
  <si>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</si>
  <si>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</si>
  <si>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</si>
  <si>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</si>
  <si>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</si>
  <si>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</si>
  <si>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</si>
  <si>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</si>
  <si>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</si>
  <si>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</si>
  <si>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</si>
  <si>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</si>
  <si>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</si>
  <si>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</si>
  <si>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</si>
  <si>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</si>
  <si>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</si>
  <si>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</si>
  <si>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</si>
  <si>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</si>
  <si>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</si>
  <si>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</si>
  <si>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</si>
  <si>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</si>
  <si>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</si>
  <si>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</si>
  <si>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</si>
  <si>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</si>
  <si>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</si>
  <si>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</si>
  <si>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</si>
  <si>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</si>
  <si>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</si>
  <si>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</si>
  <si>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</si>
  <si>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</si>
  <si>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</si>
  <si>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</si>
  <si>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</si>
  <si>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</si>
  <si>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</si>
  <si>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</si>
  <si>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Eficiencia</t>
  </si>
  <si>
    <t>Director de Competitividad y  Apoyo a las Regiones</t>
  </si>
  <si>
    <t xml:space="preserve">Nombre Profesional </t>
  </si>
  <si>
    <t>Región que representa</t>
  </si>
  <si>
    <t xml:space="preserve">Código del proyecto
</t>
  </si>
  <si>
    <t>Proponente</t>
  </si>
  <si>
    <t xml:space="preserve">La medición corresponde al periodo de noviembre1o. del año anterior al 31 de octubre del año actual </t>
  </si>
  <si>
    <t>Valor de la iniciativa del Proyecto</t>
  </si>
  <si>
    <t>Valor aprobado por el Comité Directivo</t>
  </si>
  <si>
    <t>Nombre del Proyecto</t>
  </si>
  <si>
    <t>Observaciones</t>
  </si>
  <si>
    <t xml:space="preserve">1) Matriz de seguimiento Asesoría y Aprobación de Proyectos
</t>
  </si>
  <si>
    <t>Número de proyectos aprobados por el Comité Directivo de Fontur (asesorados y acompañamientoDCYAR)/Número de proyectos radicados en Fontur (asesoradosyacompañamientoDCYAR)*100</t>
  </si>
  <si>
    <t>Aprobación de proyectos asesorados por la DCAR</t>
  </si>
  <si>
    <t>Medir el porcentaje de proyectos aprobados por el Comité Directivo que fueron asesorados por la DCAR</t>
  </si>
  <si>
    <t>Código</t>
  </si>
  <si>
    <t>F-MAR-04</t>
  </si>
  <si>
    <t>Versión</t>
  </si>
  <si>
    <t>00</t>
  </si>
  <si>
    <t>Vigencia</t>
  </si>
  <si>
    <t>Línea Estratégica Fontur (escoger lista desplegable)</t>
  </si>
  <si>
    <t>Fecha de radicación del proyecto en Fontur</t>
  </si>
  <si>
    <t>Fecha de aprobación del Comité Directivo</t>
  </si>
  <si>
    <t xml:space="preserve">
MATRIZ DE SEGUIMIENTO ASESORIA DE PROYECTOS A LOS PROPONENTES DE FONTUR</t>
  </si>
  <si>
    <t>Caribe</t>
  </si>
  <si>
    <t>Banco de Proyectos</t>
  </si>
  <si>
    <t>MINISTERIO DE COMERCIO, INDUSTRIA Y TURISMO</t>
  </si>
  <si>
    <t>Asesoría y acompañamiento en la estructuración del proyecto en la ficha metodológica Fontur al proponente</t>
  </si>
  <si>
    <t>Franger Herrera</t>
  </si>
  <si>
    <t>Fortalecimiento de la promoción y el mercadeo turístico</t>
  </si>
  <si>
    <t>FUNDACIÓN AVIARIO NACIONAL DE COLOMBIA</t>
  </si>
  <si>
    <t>FNTP-262-2017</t>
  </si>
  <si>
    <t>BARÚ ISLA DE AVES</t>
  </si>
  <si>
    <t>Mejoramiento de la competitividad turística</t>
  </si>
  <si>
    <t>Alcaldía de Santiago de Tolú</t>
  </si>
  <si>
    <t>FNTP-280-2017</t>
  </si>
  <si>
    <t>Diseño de producto turístico y ruta turística ciénaga de la Leche</t>
  </si>
  <si>
    <t>Carlos Cadavid</t>
  </si>
  <si>
    <t>Pacífico</t>
  </si>
  <si>
    <t>Gobernación del Chocó</t>
  </si>
  <si>
    <t>FNTP-037-2018</t>
  </si>
  <si>
    <t>Consolidación del centro de información turística de Colombia- Citur mediante la creación e integración del sistema de información turístico regional Chocó- Situr Chocó</t>
  </si>
  <si>
    <t>Andina</t>
  </si>
  <si>
    <t>FNTP-259-2017</t>
  </si>
  <si>
    <t>CERTIFICACIÓN, MANTENIMIENTO Y RECERTIFICACIÓN DE LA NTS TS 001-1 EN EL ÁREA TURÍSTICA ESTABLECIDA EN LA CANDELARIA – BOGOTÁ</t>
  </si>
  <si>
    <t>Nacional</t>
  </si>
  <si>
    <t>FNTP-066-2018</t>
  </si>
  <si>
    <t>Fortalecimiento del uso turístico de las plazas de mercado del país</t>
  </si>
  <si>
    <t>FNTP-036-2018</t>
  </si>
  <si>
    <t>PROGRAMA DE INMERSIÓN CON FORMADORES NATIVOS PARA HASTA 100 PROFESORES DE INGLÉS, PERTENECIENTES A COLEGIOS AMIGOS DEL TURISMO</t>
  </si>
  <si>
    <t>FNTP-045-2018</t>
  </si>
  <si>
    <t>Misión Académica a México - Fusión de conocimientos tradicionales: El futuro del ecoturismo comunitario en la Bahía de Cispatá (San Antero, Córdoba)</t>
  </si>
  <si>
    <t>FNTP-048-2018</t>
  </si>
  <si>
    <t>FORTALECIMIENTO DEL ECOTURISMO EN COLOMBIA FRENTE AL MERCADO INTERNACIONAL</t>
  </si>
  <si>
    <t>FNTP-049-2018</t>
  </si>
  <si>
    <t>FASE 2: CERTIFICACIÓN DE LA NTS TS 001-1 Y SU MANTENIMIENTO EN CINCO DESTINOS PERTENECIENTES A LOS DOCE CORREDORES TURÍSTICOS</t>
  </si>
  <si>
    <t>FNTP-064-2018</t>
  </si>
  <si>
    <t>Fase 1: Implementación de la NTS TS 001-1 en un área turística delimitada dentro de tres destinos turísticos de Colombia</t>
  </si>
  <si>
    <t>FNTP-073-2018</t>
  </si>
  <si>
    <t>Fortalecimiento de la promoción de Cartagena, en el marco del evento + Cartagena</t>
  </si>
  <si>
    <t>ALCALDIA MAYOR DE BOGOTA - INSTITUTO DISTRITAL DE TURISMO</t>
  </si>
  <si>
    <t>FNTP-057-2018</t>
  </si>
  <si>
    <t>Consolidación del centro de información turístico de Colombia- citur mediante la integración del sistema de información turística regional Bogotá D.C.- SITUR Bogotá D.C.- en línea con el plan estadístico sectorial de turismo- PEST</t>
  </si>
  <si>
    <t>ASOCIACIÓN HOTELERA Y TURÍSTICA DE COLOMBIA - COTELCO CAPITULO MAGDALENA</t>
  </si>
  <si>
    <t>FNTP-020-2018</t>
  </si>
  <si>
    <t>1ER ENCUENTRO DE LA CADENA TURISTICA DEL CARIBE COLOMBIANO</t>
  </si>
  <si>
    <t>ASOCIACIÓN HOTELERA DE COLOMBIA - COTELCO CAPÍTULO ATLÁNTICO</t>
  </si>
  <si>
    <t>FNTP-006-2018</t>
  </si>
  <si>
    <t>Fortalecimiento de Barranquilla y alrededores como destino turístico de eventos</t>
  </si>
  <si>
    <t>ALCALDIA DE MOMPOX</t>
  </si>
  <si>
    <t>FNTP-074-2018</t>
  </si>
  <si>
    <t>Divulgación y Promoción Turística del VII Festival de Jazz de Santa Cruz Mompox Bolívar</t>
  </si>
  <si>
    <t>INSTITUTO DISTRITAL DE DEPORTE Y RECREACIÓN DE CARTAGENA</t>
  </si>
  <si>
    <t>FNTP-024-2018</t>
  </si>
  <si>
    <t>Promoción de la oferta turística del distrito de Cartagena de indias, a través de la realización de actividades deportivas</t>
  </si>
  <si>
    <t>ASOCIACION DE EMPRESARIOS TURÍSTICOS DEL GOLFO DE MORROSQUILLO - ASETUR GM</t>
  </si>
  <si>
    <t>FNTP-027-2018</t>
  </si>
  <si>
    <t>Promoción de destino golfo de morrosquillo y área de influencia</t>
  </si>
  <si>
    <t>ALCALDÍA DE SAN JOSÉ DE CÚCUTA</t>
  </si>
  <si>
    <t>FNTP-053-2018</t>
  </si>
  <si>
    <t>Promoción nacional de San Jose de Cúcuta en el marco de la Feria de Cúcuta 2018</t>
  </si>
  <si>
    <t>ASOCIACIÓN HOTELERA DE COLOMBIA - COTELCO CAPÍTULO CAUCA</t>
  </si>
  <si>
    <t>FNTP-063-2018</t>
  </si>
  <si>
    <t>Agenda Académica del XVI Congreso Gastronómico de la Ciudad de Popayán</t>
  </si>
  <si>
    <t>Orinoquía</t>
  </si>
  <si>
    <t>INSTITUTO DE TURISMO DE VILLAVICENCIO - ALCALDÍA DE VILLAVICENCIO</t>
  </si>
  <si>
    <t>FNTP-052-2018</t>
  </si>
  <si>
    <t>Promoción de la ciudad de Villavicencio como uno de los principales destinos del corredor turístico llanos</t>
  </si>
  <si>
    <t>ASOCIACIÓN PARA EL DESARROLLO DEL TRANSPORTE TERRESTRE INTERMUNICIPAL-ADITT</t>
  </si>
  <si>
    <t>FNTP-017-2018</t>
  </si>
  <si>
    <t>XXIX CONGRESO NACIONAL DE TRANSPORTE Y TURISMO ADITT, UN BALANCE DE LA POLÍTICA PÚBLICA EN COLOMBIA</t>
  </si>
  <si>
    <t>Infraestructura turística</t>
  </si>
  <si>
    <t>Iván Atuesta</t>
  </si>
  <si>
    <t>Amazonía</t>
  </si>
  <si>
    <t>Gobernación del Amazonas</t>
  </si>
  <si>
    <t xml:space="preserve">FNTP-034-2018 </t>
  </si>
  <si>
    <t>Consolidación del centro de información turística de Colombia- Citur mediante la integración del sistema de información turístico regional del departamento del Amazonas- Situr Amazonas</t>
  </si>
  <si>
    <t>Alcaldía de Puerto Carreño</t>
  </si>
  <si>
    <t xml:space="preserve">FNTP-041-2018 </t>
  </si>
  <si>
    <t>Consolidación del centro de información turística de Colombia- Citur mediante la creación e integración del sistema de información turística regional del departamento del Vichada - Situr Vichada</t>
  </si>
  <si>
    <t>Gobernación del Guainía</t>
  </si>
  <si>
    <t xml:space="preserve">FNTP-038-2018 </t>
  </si>
  <si>
    <t>Consolidación del centro de información turística de Colombia- Citur mediante la integración del sistema de información turística regional del departamento de Guañía - Situr Guainía</t>
  </si>
  <si>
    <t>Gobernación del Putumayo</t>
  </si>
  <si>
    <t xml:space="preserve">FNTP-039-2018 </t>
  </si>
  <si>
    <t>Consolidación del centro de información turística de Colombia- Citur mediante la creación e integración del sistema de información turística regional Putumayo - Situr Putumayo</t>
  </si>
  <si>
    <t>Gobernación del Vaupés</t>
  </si>
  <si>
    <t xml:space="preserve">FNTP-040-2018 </t>
  </si>
  <si>
    <t>Consolidación del centro de información turística de Colombia- Citur mediante la creación e integración del sistema de información turística regional del departamento del Vaupés - Situr Vaupés</t>
  </si>
  <si>
    <t xml:space="preserve">FNTP-002-2018 </t>
  </si>
  <si>
    <t>FOROS REGIONALES ADITT 2018</t>
  </si>
  <si>
    <t>Cotelco 
Bogotá</t>
  </si>
  <si>
    <t xml:space="preserve">FNTP-059-2018 </t>
  </si>
  <si>
    <t>MISIÓN INTERNACIONAL CONFERENCIA REVENUE (ROC) Y TECNOLOGÍA PARA HOTELES (HITEC)</t>
  </si>
  <si>
    <t>Asociación de Hostales de Colombia</t>
  </si>
  <si>
    <t xml:space="preserve">FNTP-070-2018 </t>
  </si>
  <si>
    <t>Estudio de Mercados del sector de Hostales y sus huéspedes en Colombia - Colombian Hostels</t>
  </si>
  <si>
    <t>FNTP-071-2018</t>
  </si>
  <si>
    <t>Diplomado en Turismo para Docentes del Programa Colegios Amigos del Turismo</t>
  </si>
  <si>
    <t>IDECUT</t>
  </si>
  <si>
    <t>FNTP-076-2018</t>
  </si>
  <si>
    <t>Consolidación del Centro de Información Turística de Colombia- Citur mediante la creación e integración del Sistema de Información Turística Regional Cundinamarca- Situr Cundinamarca</t>
  </si>
  <si>
    <t>FNTP-077-2018</t>
  </si>
  <si>
    <t>Showroom Cotelco 2018</t>
  </si>
  <si>
    <t>Bureau de Bogotá</t>
  </si>
  <si>
    <t>FNTP-079-2018</t>
  </si>
  <si>
    <t>Bogotá, capital mundial para la realización de eventos internacionales.</t>
  </si>
  <si>
    <t>Carlos Arredondo</t>
  </si>
  <si>
    <t>Alcaldia de Envigado</t>
  </si>
  <si>
    <t>FNTP-025-2018</t>
  </si>
  <si>
    <t>Adecuación de senderos ancestrales ecoturísticos de la zona el Vallado en el municipio de Envigado</t>
  </si>
  <si>
    <t>se apoyo en el proceso de estructuracion de la ficha metodologica y radicacion ante el MINCIT.</t>
  </si>
  <si>
    <t>Alcaldia de Guatapé</t>
  </si>
  <si>
    <t>FNTP-072-2018</t>
  </si>
  <si>
    <t>Implementacion y Certificacion de Guatape como Destino Sostenible</t>
  </si>
  <si>
    <t>Implementacion y Certificacion de la Cuenca Alta Rio Otun Quimbaya como Destino Sostenible.</t>
  </si>
  <si>
    <t>Acompañamiento en la estructuracion de la ficha metodologica . Es de anotar que le valor para el municpio de Pereira es de $ 200.000.000</t>
  </si>
  <si>
    <t>Gloria Mena</t>
  </si>
  <si>
    <t>Gobernación de Nariño</t>
  </si>
  <si>
    <t>FNTP-075-2018</t>
  </si>
  <si>
    <t>Promoción nacional de Nariño como destino turístico bajo el eslogan de Nariño Donde Puedes Soñar</t>
  </si>
  <si>
    <t>María Fernanda Gómez</t>
  </si>
  <si>
    <t>FNTP-046-2018</t>
  </si>
  <si>
    <t>I CURSO DE INGLES DIRIGIDO A GUÍAS DE TURISMO EN EL CORREDOR TURÍSTICO DEL PCC</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</si>
  <si>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</si>
  <si>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ASOCIACION HOTELERA Y TURISTICA DE COLOMBIA - COTELCO CAPITULO CALDAS</t>
  </si>
  <si>
    <t>FNTP-058-2018</t>
  </si>
  <si>
    <t>VII CONGRESO DE AVITURISMO "FERIA DE AVES DE SURAMERICA 2018"</t>
  </si>
  <si>
    <t>Acompañamiento en la formulación de la iniciativa de Proyecto, y se hace seguimiento en los requerimientos solicitados por el profesional a cargo para socializarla y ajustarla con la Directora Ejecutiva de Cotelco Capitulo Caldas
Estapa: En formulación
Estado: En formulación</t>
  </si>
  <si>
    <t>Alcaldía de Chinchiná</t>
  </si>
  <si>
    <t>FNTP-061-2018</t>
  </si>
  <si>
    <t>IMPLEMENTACIÓN Y CERTIFICACIÓN DEL MUNICIPIO DE CHINCHINÁ, CALDAS, COMO DESTINO TURÍSTICO SOSTENIBLE</t>
  </si>
  <si>
    <t>Acompañamiento en la formulación de la iniciativa de Proyecto, y se hace seguimiento en los requerimientos solicitados por el profesional a cargo para socializarla y ajustarla con la Alcaldía de Chinchiná Caldas
Estapa: En formulación
Estado: En formulación</t>
  </si>
  <si>
    <t>Gobernación de Caldas</t>
  </si>
  <si>
    <t>FNTP-067-2018</t>
  </si>
  <si>
    <t>PUEBLEAR POR CALDAS</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</si>
  <si>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</si>
  <si>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Noviembre 2017 a 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</si>
</sst>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 numFmtId="174" formatCode="&quot;$&quot;\ #,##0_);[Red]\(&quot;$&quot;\ #,##0\)"/>
  </numFmts>
  <fonts count="31"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color rgb="FF000000"/>
      <name val="Futura Std Book"/>
      <family val="2"/>
    </font>
    <font>
      <b/>
      <sz val="10"/>
      <color theme="0"/>
      <name val="Futura Std Book"/>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1">
    <xf numFmtId="0" fontId="0" fillId="0" borderId="0"/>
    <xf numFmtId="43" fontId="3"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xf numFmtId="168"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64">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7"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71" fontId="11" fillId="0" borderId="0" xfId="7" applyNumberFormat="1" applyFont="1" applyProtection="1">
      <protection hidden="1"/>
    </xf>
    <xf numFmtId="170"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9" fontId="21" fillId="0" borderId="0" xfId="6" applyNumberFormat="1" applyFont="1" applyBorder="1" applyAlignment="1" applyProtection="1">
      <alignment horizontal="center"/>
      <protection locked="0"/>
    </xf>
    <xf numFmtId="170"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9" fontId="21" fillId="0" borderId="24" xfId="6" applyNumberFormat="1" applyFont="1" applyBorder="1" applyAlignment="1" applyProtection="1">
      <protection locked="0"/>
    </xf>
    <xf numFmtId="169" fontId="21" fillId="0" borderId="6" xfId="6" applyNumberFormat="1" applyFont="1" applyBorder="1" applyAlignment="1" applyProtection="1">
      <protection locked="0"/>
    </xf>
    <xf numFmtId="9" fontId="8" fillId="2" borderId="1" xfId="5" applyNumberFormat="1" applyFont="1" applyFill="1" applyBorder="1" applyAlignment="1">
      <alignment horizontal="left" vertical="center" wrapText="1"/>
    </xf>
    <xf numFmtId="0" fontId="25" fillId="2" borderId="0" xfId="4" applyFont="1" applyFill="1" applyAlignment="1">
      <alignment vertical="center" wrapText="1"/>
    </xf>
    <xf numFmtId="0" fontId="26" fillId="2" borderId="0" xfId="4" applyFont="1" applyFill="1" applyAlignment="1">
      <alignment vertical="center" wrapText="1"/>
    </xf>
    <xf numFmtId="0" fontId="2" fillId="2" borderId="0" xfId="4" applyFill="1"/>
    <xf numFmtId="0" fontId="25" fillId="2" borderId="28" xfId="4" applyFont="1" applyFill="1" applyBorder="1" applyAlignment="1">
      <alignment vertical="center" wrapText="1"/>
    </xf>
    <xf numFmtId="0" fontId="2" fillId="2" borderId="29" xfId="4" applyFont="1" applyFill="1" applyBorder="1" applyAlignment="1">
      <alignment horizontal="center"/>
    </xf>
    <xf numFmtId="0" fontId="2" fillId="2" borderId="30" xfId="4" applyFill="1" applyBorder="1"/>
    <xf numFmtId="0" fontId="25" fillId="2" borderId="31" xfId="4" applyFont="1" applyFill="1" applyBorder="1" applyAlignment="1">
      <alignment vertical="center" wrapText="1"/>
    </xf>
    <xf numFmtId="0" fontId="2" fillId="2" borderId="0" xfId="4" applyFont="1" applyFill="1" applyBorder="1" applyAlignment="1">
      <alignment horizontal="center" vertical="center"/>
    </xf>
    <xf numFmtId="49" fontId="2" fillId="2" borderId="32" xfId="4" applyNumberFormat="1" applyFill="1" applyBorder="1" applyAlignment="1">
      <alignment horizontal="left"/>
    </xf>
    <xf numFmtId="0" fontId="2" fillId="2" borderId="0" xfId="4" applyFont="1" applyFill="1" applyBorder="1" applyAlignment="1">
      <alignment horizontal="center" vertical="top"/>
    </xf>
    <xf numFmtId="15" fontId="2" fillId="2" borderId="32" xfId="4" applyNumberFormat="1" applyFill="1" applyBorder="1" applyAlignment="1">
      <alignment horizontal="left"/>
    </xf>
    <xf numFmtId="0" fontId="28" fillId="8" borderId="33" xfId="4" applyFont="1" applyFill="1" applyBorder="1" applyAlignment="1">
      <alignment horizontal="center" vertical="center" wrapText="1"/>
    </xf>
    <xf numFmtId="0" fontId="28" fillId="9" borderId="33" xfId="4" applyFont="1" applyFill="1" applyBorder="1" applyAlignment="1">
      <alignment horizontal="center" vertical="center" wrapText="1"/>
    </xf>
    <xf numFmtId="0" fontId="26" fillId="2" borderId="1" xfId="4" applyFont="1" applyFill="1" applyBorder="1" applyAlignment="1">
      <alignment horizontal="center" vertical="center" wrapText="1"/>
    </xf>
    <xf numFmtId="0" fontId="26" fillId="0" borderId="1" xfId="4" applyFont="1" applyFill="1" applyBorder="1" applyAlignment="1">
      <alignment horizontal="center" vertical="center" wrapText="1"/>
    </xf>
    <xf numFmtId="14" fontId="26" fillId="2" borderId="1" xfId="4" applyNumberFormat="1" applyFont="1" applyFill="1" applyBorder="1" applyAlignment="1">
      <alignment horizontal="center" vertical="center" wrapText="1"/>
    </xf>
    <xf numFmtId="172" fontId="26" fillId="0" borderId="1" xfId="4" applyNumberFormat="1" applyFont="1" applyFill="1" applyBorder="1" applyAlignment="1">
      <alignment horizontal="center" vertical="center" wrapText="1"/>
    </xf>
    <xf numFmtId="172" fontId="26" fillId="2" borderId="1" xfId="4" applyNumberFormat="1" applyFont="1" applyFill="1" applyBorder="1" applyAlignment="1">
      <alignment horizontal="center" vertical="center" wrapText="1"/>
    </xf>
    <xf numFmtId="0" fontId="18" fillId="2" borderId="1" xfId="4" applyFont="1" applyFill="1" applyBorder="1" applyAlignment="1">
      <alignment horizontal="center" vertical="center" wrapText="1"/>
    </xf>
    <xf numFmtId="14" fontId="18" fillId="2" borderId="1" xfId="4" applyNumberFormat="1" applyFont="1" applyFill="1" applyBorder="1" applyAlignment="1">
      <alignment horizontal="center" vertical="center" wrapText="1"/>
    </xf>
    <xf numFmtId="0" fontId="26" fillId="0" borderId="1" xfId="4" applyFont="1" applyBorder="1" applyAlignment="1">
      <alignment horizontal="center" vertical="center" wrapText="1"/>
    </xf>
    <xf numFmtId="0" fontId="29" fillId="0" borderId="1" xfId="4" applyFont="1" applyBorder="1" applyAlignment="1">
      <alignment horizontal="center" vertical="center" wrapText="1"/>
    </xf>
    <xf numFmtId="0" fontId="18" fillId="0" borderId="1" xfId="4" applyFont="1" applyFill="1" applyBorder="1" applyAlignment="1">
      <alignment horizontal="center" vertical="center" wrapText="1"/>
    </xf>
    <xf numFmtId="14" fontId="18" fillId="0" borderId="1" xfId="4"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173" fontId="26" fillId="0" borderId="1" xfId="9" applyNumberFormat="1" applyFont="1" applyBorder="1" applyAlignment="1">
      <alignment horizontal="center" vertical="center" wrapText="1"/>
    </xf>
    <xf numFmtId="49" fontId="26" fillId="0" borderId="1" xfId="4" applyNumberFormat="1" applyFont="1" applyBorder="1" applyAlignment="1">
      <alignment horizontal="center" vertical="center" wrapText="1"/>
    </xf>
    <xf numFmtId="14" fontId="26" fillId="0" borderId="1" xfId="4" applyNumberFormat="1" applyFont="1" applyFill="1" applyBorder="1" applyAlignment="1">
      <alignment horizontal="center" vertical="center" wrapText="1"/>
    </xf>
    <xf numFmtId="174" fontId="26" fillId="2" borderId="1" xfId="4" applyNumberFormat="1" applyFont="1" applyFill="1" applyBorder="1" applyAlignment="1">
      <alignment horizontal="center" vertical="center" wrapText="1"/>
    </xf>
    <xf numFmtId="174" fontId="18" fillId="2" borderId="1" xfId="4" applyNumberFormat="1" applyFont="1" applyFill="1" applyBorder="1" applyAlignment="1">
      <alignment horizontal="center" vertical="center" wrapText="1"/>
    </xf>
    <xf numFmtId="14" fontId="26" fillId="0" borderId="1" xfId="4" applyNumberFormat="1" applyFont="1" applyBorder="1" applyAlignment="1">
      <alignment horizontal="center" vertical="center" wrapText="1"/>
    </xf>
    <xf numFmtId="164" fontId="29" fillId="0" borderId="1" xfId="10" applyFont="1" applyBorder="1" applyAlignment="1">
      <alignment horizontal="center" vertical="center" wrapText="1"/>
    </xf>
    <xf numFmtId="0" fontId="29" fillId="0" borderId="1" xfId="4" applyFont="1" applyFill="1" applyBorder="1" applyAlignment="1">
      <alignment horizontal="center" vertical="center" wrapText="1"/>
    </xf>
    <xf numFmtId="14" fontId="29" fillId="0" borderId="1" xfId="4" applyNumberFormat="1" applyFont="1" applyBorder="1" applyAlignment="1">
      <alignment horizontal="center" vertical="center" wrapText="1"/>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169" fontId="30" fillId="10" borderId="1" xfId="4" applyNumberFormat="1" applyFont="1" applyFill="1" applyBorder="1" applyAlignment="1" applyProtection="1">
      <alignment horizontal="center" vertical="center" wrapText="1"/>
      <protection locked="0"/>
    </xf>
    <xf numFmtId="0" fontId="30" fillId="10" borderId="1" xfId="4" applyFont="1" applyFill="1" applyBorder="1" applyAlignment="1" applyProtection="1">
      <alignment horizontal="center" vertical="center" wrapText="1"/>
      <protection locked="0"/>
    </xf>
    <xf numFmtId="0" fontId="27" fillId="2" borderId="29" xfId="4" applyFont="1" applyFill="1" applyBorder="1" applyAlignment="1">
      <alignment horizontal="center" vertical="top" wrapText="1"/>
    </xf>
    <xf numFmtId="0" fontId="27" fillId="2" borderId="0" xfId="4" applyFont="1" applyFill="1" applyBorder="1" applyAlignment="1">
      <alignment horizontal="center" vertical="top" wrapText="1"/>
    </xf>
  </cellXfs>
  <cellStyles count="11">
    <cellStyle name="Euro" xfId="2"/>
    <cellStyle name="Millares 2" xfId="1"/>
    <cellStyle name="Millares 3" xfId="7"/>
    <cellStyle name="Millares_Prueba formato indicadores con mensaje automático" xfId="6"/>
    <cellStyle name="Moneda [0] 2" xfId="10"/>
    <cellStyle name="Moneda 2" xfId="3"/>
    <cellStyle name="Moneda 3" xfId="9"/>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c:v>51.219512195121951</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c:v>80</c:v>
                </c:pt>
              </c:numCache>
            </c:numRef>
          </c:val>
        </c:ser>
        <c:dLbls>
          <c:showLegendKey val="0"/>
          <c:showVal val="0"/>
          <c:showCatName val="0"/>
          <c:showSerName val="0"/>
          <c:showPercent val="0"/>
          <c:showBubbleSize val="0"/>
        </c:dLbls>
        <c:gapWidth val="150"/>
        <c:axId val="915696336"/>
        <c:axId val="915700144"/>
      </c:barChart>
      <c:catAx>
        <c:axId val="91569633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915700144"/>
        <c:crosses val="autoZero"/>
        <c:auto val="1"/>
        <c:lblAlgn val="ctr"/>
        <c:lblOffset val="100"/>
        <c:noMultiLvlLbl val="0"/>
      </c:catAx>
      <c:valAx>
        <c:axId val="915700144"/>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915696336"/>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190500</xdr:rowOff>
    </xdr:from>
    <xdr:to>
      <xdr:col>2</xdr:col>
      <xdr:colOff>828675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762000"/>
          <a:ext cx="13239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115" t="s">
        <v>58</v>
      </c>
      <c r="C2" s="115"/>
      <c r="D2" s="116"/>
      <c r="E2" s="117"/>
    </row>
    <row r="3" spans="2:22" s="4" customFormat="1" ht="18" x14ac:dyDescent="0.3">
      <c r="B3" s="3"/>
      <c r="C3" s="3"/>
      <c r="D3" s="3"/>
      <c r="E3" s="3"/>
    </row>
    <row r="4" spans="2:22" s="5" customFormat="1" ht="85.5" customHeight="1" x14ac:dyDescent="0.2">
      <c r="B4" s="112" t="s">
        <v>62</v>
      </c>
      <c r="C4" s="112"/>
      <c r="D4" s="113" t="s">
        <v>65</v>
      </c>
      <c r="E4" s="114"/>
    </row>
    <row r="5" spans="2:22" s="7" customFormat="1" ht="23.25" customHeight="1" x14ac:dyDescent="0.2">
      <c r="B5" s="6" t="s">
        <v>0</v>
      </c>
      <c r="C5" s="118" t="s">
        <v>80</v>
      </c>
      <c r="D5" s="119"/>
      <c r="E5" s="120"/>
    </row>
    <row r="6" spans="2:22" s="7" customFormat="1" ht="56.25" customHeight="1" x14ac:dyDescent="0.2">
      <c r="B6" s="6" t="s">
        <v>1</v>
      </c>
      <c r="C6" s="118" t="s">
        <v>81</v>
      </c>
      <c r="D6" s="119"/>
      <c r="E6" s="120"/>
    </row>
    <row r="7" spans="2:22" s="7" customFormat="1" ht="120" customHeight="1" x14ac:dyDescent="0.2">
      <c r="B7" s="6" t="s">
        <v>57</v>
      </c>
      <c r="C7" s="8" t="s">
        <v>79</v>
      </c>
      <c r="D7" s="6" t="s">
        <v>2</v>
      </c>
      <c r="E7" s="9" t="s">
        <v>49</v>
      </c>
    </row>
    <row r="8" spans="2:22" s="7" customFormat="1" ht="50.25" customHeight="1" x14ac:dyDescent="0.2">
      <c r="B8" s="6" t="s">
        <v>53</v>
      </c>
      <c r="C8" s="10" t="s">
        <v>78</v>
      </c>
      <c r="D8" s="6" t="s">
        <v>3</v>
      </c>
      <c r="E8" s="9" t="s">
        <v>67</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6">
        <v>0.8</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68</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21" t="s">
        <v>7</v>
      </c>
      <c r="C12" s="122"/>
      <c r="D12" s="122"/>
      <c r="E12" s="123"/>
      <c r="F12" s="7"/>
      <c r="G12" s="7"/>
      <c r="H12" s="7"/>
      <c r="I12" s="7"/>
      <c r="J12" s="7"/>
      <c r="K12" s="7"/>
      <c r="L12" s="7"/>
      <c r="M12" s="7"/>
      <c r="N12" s="7"/>
      <c r="O12" s="7"/>
      <c r="P12" s="7"/>
      <c r="Q12" s="7"/>
      <c r="R12" s="7"/>
      <c r="S12" s="7"/>
      <c r="T12" s="7"/>
      <c r="U12" s="7"/>
      <c r="V12" s="7"/>
    </row>
    <row r="13" spans="2:22" s="12" customFormat="1" ht="25.5" customHeight="1" x14ac:dyDescent="0.2">
      <c r="B13" s="11" t="s">
        <v>52</v>
      </c>
      <c r="C13" s="124" t="s">
        <v>63</v>
      </c>
      <c r="D13" s="124"/>
      <c r="E13" s="124"/>
      <c r="F13" s="7"/>
      <c r="G13" s="7"/>
      <c r="H13" s="7"/>
      <c r="I13" s="7"/>
      <c r="J13" s="7"/>
      <c r="K13" s="7"/>
      <c r="L13" s="7"/>
      <c r="M13" s="7"/>
      <c r="N13" s="7"/>
      <c r="O13" s="7"/>
      <c r="P13" s="7"/>
      <c r="Q13" s="7"/>
      <c r="R13" s="7"/>
      <c r="S13" s="7"/>
      <c r="T13" s="7"/>
      <c r="U13" s="7"/>
      <c r="V13" s="7"/>
    </row>
    <row r="14" spans="2:22" s="12" customFormat="1" ht="37.5" customHeight="1" x14ac:dyDescent="0.2">
      <c r="B14" s="11" t="s">
        <v>56</v>
      </c>
      <c r="C14" s="124" t="s">
        <v>61</v>
      </c>
      <c r="D14" s="124"/>
      <c r="E14" s="124"/>
      <c r="F14" s="7"/>
      <c r="G14" s="7"/>
      <c r="H14" s="7"/>
      <c r="I14" s="7"/>
      <c r="J14" s="7"/>
      <c r="K14" s="7"/>
      <c r="L14" s="7"/>
      <c r="M14" s="7"/>
      <c r="N14" s="7"/>
      <c r="O14" s="7"/>
      <c r="P14" s="7"/>
      <c r="Q14" s="7"/>
      <c r="R14" s="7"/>
      <c r="S14" s="7"/>
      <c r="T14" s="7"/>
      <c r="U14" s="7"/>
      <c r="V14" s="7"/>
    </row>
    <row r="15" spans="2:22" s="12" customFormat="1" ht="45" customHeight="1" x14ac:dyDescent="0.2">
      <c r="B15" s="11" t="s">
        <v>8</v>
      </c>
      <c r="C15" s="111" t="s">
        <v>73</v>
      </c>
      <c r="D15" s="111"/>
      <c r="E15" s="111"/>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29" zoomScaleNormal="100" zoomScaleSheetLayoutView="90" zoomScalePageLayoutView="85" workbookViewId="0">
      <selection activeCell="E37" sqref="E37"/>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25" t="s">
        <v>11</v>
      </c>
      <c r="B1" s="125"/>
      <c r="C1" s="125"/>
      <c r="D1" s="125"/>
      <c r="E1" s="125"/>
      <c r="F1" s="125"/>
      <c r="G1" s="125"/>
      <c r="H1" s="125"/>
      <c r="I1" s="125"/>
      <c r="J1" s="13"/>
      <c r="K1" s="14" t="s">
        <v>50</v>
      </c>
      <c r="L1" s="15"/>
    </row>
    <row r="2" spans="1:12" s="16" customFormat="1" ht="30.75" hidden="1" x14ac:dyDescent="0.55000000000000004">
      <c r="A2" s="126"/>
      <c r="B2" s="126"/>
      <c r="C2" s="126"/>
      <c r="D2" s="126"/>
      <c r="E2" s="126"/>
      <c r="F2" s="126"/>
      <c r="G2" s="126"/>
      <c r="H2" s="126"/>
      <c r="I2" s="126"/>
      <c r="J2" s="13"/>
      <c r="K2" s="15" t="s">
        <v>48</v>
      </c>
      <c r="L2" s="15"/>
    </row>
    <row r="3" spans="1:12" s="16" customFormat="1" ht="30.75" hidden="1" x14ac:dyDescent="0.55000000000000004">
      <c r="A3" s="126"/>
      <c r="B3" s="126"/>
      <c r="C3" s="126"/>
      <c r="D3" s="126"/>
      <c r="E3" s="126"/>
      <c r="F3" s="126"/>
      <c r="G3" s="126"/>
      <c r="H3" s="126"/>
      <c r="I3" s="126"/>
      <c r="J3" s="13"/>
      <c r="K3" s="15" t="s">
        <v>47</v>
      </c>
      <c r="L3" s="15"/>
    </row>
    <row r="4" spans="1:12" s="16" customFormat="1" ht="30.75" hidden="1" x14ac:dyDescent="0.55000000000000004">
      <c r="A4" s="126"/>
      <c r="B4" s="126"/>
      <c r="C4" s="126"/>
      <c r="D4" s="126"/>
      <c r="E4" s="126"/>
      <c r="F4" s="126"/>
      <c r="G4" s="126"/>
      <c r="H4" s="126"/>
      <c r="I4" s="126"/>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27" t="s">
        <v>64</v>
      </c>
      <c r="C6" s="127"/>
      <c r="D6" s="70"/>
      <c r="E6" s="128" t="s">
        <v>12</v>
      </c>
      <c r="F6" s="128"/>
      <c r="G6" s="128"/>
      <c r="H6" s="73" t="s">
        <v>13</v>
      </c>
      <c r="I6" s="19" t="s">
        <v>224</v>
      </c>
      <c r="J6" s="20"/>
      <c r="K6" s="21" t="s">
        <v>45</v>
      </c>
    </row>
    <row r="7" spans="1:12" s="24" customFormat="1" ht="31.5" customHeight="1" x14ac:dyDescent="0.3">
      <c r="A7" s="129" t="s">
        <v>14</v>
      </c>
      <c r="B7" s="130"/>
      <c r="C7" s="131"/>
      <c r="D7" s="71"/>
      <c r="E7" s="128" t="s">
        <v>15</v>
      </c>
      <c r="F7" s="128"/>
      <c r="G7" s="71" t="s">
        <v>16</v>
      </c>
      <c r="H7" s="71" t="s">
        <v>17</v>
      </c>
      <c r="I7" s="72" t="s">
        <v>18</v>
      </c>
      <c r="J7" s="23"/>
      <c r="K7" s="23"/>
    </row>
    <row r="8" spans="1:12" s="24" customFormat="1" ht="20.100000000000001" customHeight="1" x14ac:dyDescent="0.3">
      <c r="A8" s="132" t="s">
        <v>80</v>
      </c>
      <c r="B8" s="133"/>
      <c r="C8" s="134"/>
      <c r="D8" s="25"/>
      <c r="E8" s="132" t="str">
        <f>+'estruct ficha tecn indicadores'!C7</f>
        <v>Número de proyectos aprobados por el Comité Directivo de Fontur (asesorados y acompañamientoDCYAR)/Número de proyectos radicados en Fontur (asesoradosyacompañamientoDCYAR)*100</v>
      </c>
      <c r="F8" s="133"/>
      <c r="G8" s="138">
        <v>0.8</v>
      </c>
      <c r="H8" s="160">
        <f>+B26</f>
        <v>51.219512195121951</v>
      </c>
      <c r="I8" s="144" t="s">
        <v>66</v>
      </c>
      <c r="J8" s="23"/>
      <c r="K8" s="21"/>
    </row>
    <row r="9" spans="1:12" ht="79.5" customHeight="1" x14ac:dyDescent="0.35">
      <c r="A9" s="135"/>
      <c r="B9" s="136"/>
      <c r="C9" s="137"/>
      <c r="D9" s="26"/>
      <c r="E9" s="135"/>
      <c r="F9" s="136"/>
      <c r="G9" s="139"/>
      <c r="H9" s="161"/>
      <c r="I9" s="145"/>
      <c r="K9" s="15"/>
      <c r="L9" s="13"/>
    </row>
    <row r="10" spans="1:12" x14ac:dyDescent="0.35">
      <c r="A10" s="29"/>
      <c r="B10" s="30"/>
      <c r="C10" s="30"/>
      <c r="D10" s="30"/>
      <c r="E10" s="30"/>
      <c r="F10" s="30"/>
      <c r="G10" s="30"/>
      <c r="H10" s="30"/>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46" t="s">
        <v>19</v>
      </c>
      <c r="B15" s="147"/>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74">
        <f>+(21*100)/41</f>
        <v>51.219512195121951</v>
      </c>
      <c r="C26" s="75">
        <v>80</v>
      </c>
      <c r="D26" s="53">
        <f t="shared" si="2"/>
        <v>0.6402439024390244</v>
      </c>
      <c r="E26" s="47" t="str">
        <f t="shared" si="0"/>
        <v>Advertencia: No se cumplió la meta esperada para el periodo.</v>
      </c>
      <c r="F26" s="49"/>
      <c r="G26" s="49"/>
      <c r="H26" s="49"/>
      <c r="I26" s="50"/>
      <c r="J26" s="51"/>
      <c r="K26" s="52">
        <f t="shared" si="1"/>
        <v>0.6402439024390244</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74"/>
      <c r="C29" s="75"/>
      <c r="D29" s="53" t="e">
        <f t="shared" si="2"/>
        <v>#DIV/0!</v>
      </c>
      <c r="E29" s="47" t="str">
        <f t="shared" si="0"/>
        <v>La meta es 0, especifique en el ANALISIS DE DATOS el resultado de la medición con respecto a la meta programada</v>
      </c>
      <c r="F29" s="49"/>
      <c r="G29" s="49"/>
      <c r="H29" s="49"/>
      <c r="I29" s="50"/>
      <c r="J29" s="51"/>
      <c r="K29" s="52" t="e">
        <f t="shared" si="1"/>
        <v>#DIV/0!</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48" t="s">
        <v>36</v>
      </c>
      <c r="B49" s="149"/>
      <c r="C49" s="149"/>
      <c r="D49" s="149"/>
      <c r="E49" s="149"/>
      <c r="F49" s="149"/>
      <c r="G49" s="149"/>
      <c r="H49" s="149"/>
      <c r="I49" s="150"/>
    </row>
    <row r="50" spans="1:9" hidden="1" x14ac:dyDescent="0.35">
      <c r="A50" s="151"/>
      <c r="B50" s="152"/>
      <c r="C50" s="152"/>
      <c r="D50" s="152"/>
      <c r="E50" s="152"/>
      <c r="F50" s="152"/>
      <c r="G50" s="152"/>
      <c r="H50" s="152"/>
      <c r="I50" s="153"/>
    </row>
    <row r="51" spans="1:9" hidden="1" x14ac:dyDescent="0.35">
      <c r="A51" s="154"/>
      <c r="B51" s="155"/>
      <c r="C51" s="155"/>
      <c r="D51" s="155"/>
      <c r="E51" s="155"/>
      <c r="F51" s="155"/>
      <c r="G51" s="155"/>
      <c r="H51" s="155"/>
      <c r="I51" s="156"/>
    </row>
    <row r="52" spans="1:9" x14ac:dyDescent="0.35">
      <c r="A52" s="157"/>
      <c r="B52" s="158"/>
      <c r="C52" s="158"/>
      <c r="D52" s="158"/>
      <c r="E52" s="158"/>
      <c r="F52" s="158"/>
      <c r="G52" s="158"/>
      <c r="H52" s="158"/>
      <c r="I52" s="159"/>
    </row>
    <row r="53" spans="1:9" ht="34.5" x14ac:dyDescent="0.35">
      <c r="A53" s="60" t="s">
        <v>37</v>
      </c>
      <c r="B53" s="61"/>
      <c r="C53" s="61"/>
      <c r="D53" s="61"/>
      <c r="E53" s="61"/>
      <c r="F53" s="61"/>
      <c r="G53" s="61"/>
      <c r="H53" s="61"/>
      <c r="I53" s="62"/>
    </row>
    <row r="54" spans="1:9" x14ac:dyDescent="0.35">
      <c r="A54" s="63" t="s">
        <v>38</v>
      </c>
      <c r="B54" s="140" t="s">
        <v>39</v>
      </c>
      <c r="C54" s="140"/>
      <c r="D54" s="140"/>
      <c r="E54" s="140"/>
      <c r="F54" s="140"/>
      <c r="G54" s="140"/>
      <c r="H54" s="140"/>
      <c r="I54" s="141"/>
    </row>
    <row r="55" spans="1:9" ht="39" customHeight="1" x14ac:dyDescent="0.35">
      <c r="A55" s="64"/>
      <c r="B55" s="140" t="s">
        <v>40</v>
      </c>
      <c r="C55" s="140"/>
      <c r="D55" s="140"/>
      <c r="E55" s="140"/>
      <c r="F55" s="140"/>
      <c r="G55" s="140"/>
      <c r="H55" s="140"/>
      <c r="I55" s="141"/>
    </row>
    <row r="56" spans="1:9" ht="38.25" customHeight="1" x14ac:dyDescent="0.35">
      <c r="A56" s="65"/>
      <c r="B56" s="140" t="s">
        <v>41</v>
      </c>
      <c r="C56" s="140"/>
      <c r="D56" s="140"/>
      <c r="E56" s="140"/>
      <c r="F56" s="140"/>
      <c r="G56" s="140"/>
      <c r="H56" s="140"/>
      <c r="I56" s="141"/>
    </row>
    <row r="57" spans="1:9" ht="37.5" customHeight="1" x14ac:dyDescent="0.35">
      <c r="A57" s="66"/>
      <c r="B57" s="140" t="s">
        <v>42</v>
      </c>
      <c r="C57" s="140"/>
      <c r="D57" s="140"/>
      <c r="E57" s="140"/>
      <c r="F57" s="140"/>
      <c r="G57" s="140"/>
      <c r="H57" s="140"/>
      <c r="I57" s="141"/>
    </row>
    <row r="58" spans="1:9" ht="39.75" customHeight="1" x14ac:dyDescent="0.35">
      <c r="A58" s="67" t="s">
        <v>43</v>
      </c>
      <c r="B58" s="142" t="s">
        <v>44</v>
      </c>
      <c r="C58" s="142"/>
      <c r="D58" s="142"/>
      <c r="E58" s="142"/>
      <c r="F58" s="142"/>
      <c r="G58" s="142"/>
      <c r="H58" s="142"/>
      <c r="I58" s="143"/>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21:C29 B31:C38">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30:C30">
    <cfRule type="expression" dxfId="2" priority="1" stopIfTrue="1">
      <formula>OR($E30=$K$2,$E30=$K$1)</formula>
    </cfRule>
    <cfRule type="expression" dxfId="1" priority="2" stopIfTrue="1">
      <formula>$E30=$K$3</formula>
    </cfRule>
    <cfRule type="expression" dxfId="0" priority="3" stopIfTrue="1">
      <formula>$E30=$K$4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showGridLines="0" topLeftCell="A13" workbookViewId="0">
      <selection activeCell="F7" sqref="F7"/>
    </sheetView>
  </sheetViews>
  <sheetFormatPr baseColWidth="10" defaultRowHeight="15" x14ac:dyDescent="0.2"/>
  <cols>
    <col min="1" max="1" width="2.28515625" style="79" customWidth="1"/>
    <col min="2" max="2" width="17.28515625" style="77" bestFit="1" customWidth="1"/>
    <col min="3" max="3" width="19.5703125" style="77" bestFit="1" customWidth="1"/>
    <col min="4" max="4" width="19.28515625" style="78" customWidth="1"/>
    <col min="5" max="5" width="10.140625" style="77" bestFit="1" customWidth="1"/>
    <col min="6" max="6" width="20.7109375" style="78" bestFit="1" customWidth="1"/>
    <col min="7" max="7" width="14.42578125" style="79" customWidth="1"/>
    <col min="8" max="8" width="10.85546875" style="79" bestFit="1" customWidth="1"/>
    <col min="9" max="9" width="15.7109375" style="79" customWidth="1"/>
    <col min="10" max="10" width="15.85546875" style="79" customWidth="1"/>
    <col min="11" max="11" width="19.5703125" style="79" bestFit="1" customWidth="1"/>
    <col min="12" max="12" width="15.5703125" style="79" customWidth="1"/>
    <col min="13" max="16384" width="11.42578125" style="79"/>
  </cols>
  <sheetData>
    <row r="1" spans="2:12" ht="45" customHeight="1" x14ac:dyDescent="0.2"/>
    <row r="2" spans="2:12" x14ac:dyDescent="0.2">
      <c r="B2" s="80"/>
      <c r="C2" s="162" t="s">
        <v>90</v>
      </c>
      <c r="D2" s="162"/>
      <c r="E2" s="162"/>
      <c r="F2" s="162"/>
      <c r="G2" s="162"/>
      <c r="H2" s="162"/>
      <c r="I2" s="162"/>
      <c r="J2" s="162"/>
      <c r="K2" s="81" t="s">
        <v>82</v>
      </c>
      <c r="L2" s="82" t="s">
        <v>83</v>
      </c>
    </row>
    <row r="3" spans="2:12" x14ac:dyDescent="0.2">
      <c r="B3" s="83"/>
      <c r="C3" s="163"/>
      <c r="D3" s="163"/>
      <c r="E3" s="163"/>
      <c r="F3" s="163"/>
      <c r="G3" s="163"/>
      <c r="H3" s="163"/>
      <c r="I3" s="163"/>
      <c r="J3" s="163"/>
      <c r="K3" s="84" t="s">
        <v>84</v>
      </c>
      <c r="L3" s="85" t="s">
        <v>85</v>
      </c>
    </row>
    <row r="4" spans="2:12" x14ac:dyDescent="0.2">
      <c r="B4" s="83"/>
      <c r="C4" s="163"/>
      <c r="D4" s="163"/>
      <c r="E4" s="163"/>
      <c r="F4" s="163"/>
      <c r="G4" s="163"/>
      <c r="H4" s="163"/>
      <c r="I4" s="163"/>
      <c r="J4" s="163"/>
      <c r="K4" s="86" t="s">
        <v>86</v>
      </c>
      <c r="L4" s="87">
        <v>43076</v>
      </c>
    </row>
    <row r="5" spans="2:12" ht="40.5" x14ac:dyDescent="0.2">
      <c r="B5" s="88" t="s">
        <v>69</v>
      </c>
      <c r="C5" s="88" t="s">
        <v>70</v>
      </c>
      <c r="D5" s="88" t="s">
        <v>87</v>
      </c>
      <c r="E5" s="88" t="s">
        <v>72</v>
      </c>
      <c r="F5" s="88" t="s">
        <v>88</v>
      </c>
      <c r="G5" s="88" t="s">
        <v>71</v>
      </c>
      <c r="H5" s="88" t="s">
        <v>76</v>
      </c>
      <c r="I5" s="89" t="s">
        <v>89</v>
      </c>
      <c r="J5" s="89" t="s">
        <v>74</v>
      </c>
      <c r="K5" s="89" t="s">
        <v>75</v>
      </c>
      <c r="L5" s="88" t="s">
        <v>77</v>
      </c>
    </row>
    <row r="6" spans="2:12" ht="121.5" x14ac:dyDescent="0.2">
      <c r="B6" s="90" t="s">
        <v>95</v>
      </c>
      <c r="C6" s="90" t="s">
        <v>91</v>
      </c>
      <c r="D6" s="90" t="s">
        <v>96</v>
      </c>
      <c r="E6" s="91" t="s">
        <v>97</v>
      </c>
      <c r="F6" s="92">
        <v>43049</v>
      </c>
      <c r="G6" s="92" t="s">
        <v>98</v>
      </c>
      <c r="H6" s="92" t="s">
        <v>99</v>
      </c>
      <c r="I6" s="92">
        <v>43139</v>
      </c>
      <c r="J6" s="93">
        <v>400920777</v>
      </c>
      <c r="K6" s="93">
        <v>320696777</v>
      </c>
      <c r="L6" s="92" t="s">
        <v>94</v>
      </c>
    </row>
    <row r="7" spans="2:12" ht="121.5" x14ac:dyDescent="0.2">
      <c r="B7" s="90" t="s">
        <v>95</v>
      </c>
      <c r="C7" s="90" t="s">
        <v>91</v>
      </c>
      <c r="D7" s="90" t="s">
        <v>100</v>
      </c>
      <c r="E7" s="91" t="s">
        <v>101</v>
      </c>
      <c r="F7" s="92">
        <v>43096</v>
      </c>
      <c r="G7" s="92" t="s">
        <v>102</v>
      </c>
      <c r="H7" s="92" t="s">
        <v>103</v>
      </c>
      <c r="I7" s="92">
        <v>43172</v>
      </c>
      <c r="J7" s="93">
        <v>175665000</v>
      </c>
      <c r="K7" s="93">
        <v>139860000</v>
      </c>
      <c r="L7" s="92" t="s">
        <v>94</v>
      </c>
    </row>
    <row r="8" spans="2:12" ht="229.5" x14ac:dyDescent="0.2">
      <c r="B8" s="90" t="s">
        <v>104</v>
      </c>
      <c r="C8" s="90" t="s">
        <v>105</v>
      </c>
      <c r="D8" s="90" t="s">
        <v>92</v>
      </c>
      <c r="E8" s="91" t="s">
        <v>106</v>
      </c>
      <c r="F8" s="92">
        <v>43192</v>
      </c>
      <c r="G8" s="92" t="s">
        <v>107</v>
      </c>
      <c r="H8" s="92" t="s">
        <v>108</v>
      </c>
      <c r="I8" s="92">
        <v>43209</v>
      </c>
      <c r="J8" s="94">
        <v>1084851600</v>
      </c>
      <c r="K8" s="94">
        <v>1084851600</v>
      </c>
      <c r="L8" s="92" t="s">
        <v>94</v>
      </c>
    </row>
    <row r="9" spans="2:12" ht="202.5" x14ac:dyDescent="0.2">
      <c r="B9" s="90" t="s">
        <v>104</v>
      </c>
      <c r="C9" s="90" t="s">
        <v>109</v>
      </c>
      <c r="D9" s="90" t="s">
        <v>100</v>
      </c>
      <c r="E9" s="91" t="s">
        <v>93</v>
      </c>
      <c r="F9" s="92">
        <v>43046</v>
      </c>
      <c r="G9" s="92" t="s">
        <v>110</v>
      </c>
      <c r="H9" s="92" t="s">
        <v>111</v>
      </c>
      <c r="I9" s="92">
        <v>43139</v>
      </c>
      <c r="J9" s="94">
        <v>47775885</v>
      </c>
      <c r="K9" s="94">
        <v>47775885</v>
      </c>
      <c r="L9" s="92" t="s">
        <v>94</v>
      </c>
    </row>
    <row r="10" spans="2:12" ht="121.5" x14ac:dyDescent="0.2">
      <c r="B10" s="90" t="s">
        <v>104</v>
      </c>
      <c r="C10" s="90" t="s">
        <v>112</v>
      </c>
      <c r="D10" s="90" t="s">
        <v>100</v>
      </c>
      <c r="E10" s="91" t="s">
        <v>93</v>
      </c>
      <c r="F10" s="92">
        <v>43248</v>
      </c>
      <c r="G10" s="92" t="s">
        <v>113</v>
      </c>
      <c r="H10" s="92" t="s">
        <v>114</v>
      </c>
      <c r="I10" s="92"/>
      <c r="J10" s="94">
        <v>696000000</v>
      </c>
      <c r="K10" s="92"/>
      <c r="L10" s="92" t="s">
        <v>94</v>
      </c>
    </row>
    <row r="11" spans="2:12" ht="243" x14ac:dyDescent="0.2">
      <c r="B11" s="90" t="s">
        <v>104</v>
      </c>
      <c r="C11" s="90" t="s">
        <v>112</v>
      </c>
      <c r="D11" s="90" t="s">
        <v>100</v>
      </c>
      <c r="E11" s="91" t="s">
        <v>93</v>
      </c>
      <c r="F11" s="92">
        <v>43192</v>
      </c>
      <c r="G11" s="95" t="s">
        <v>115</v>
      </c>
      <c r="H11" s="95" t="s">
        <v>116</v>
      </c>
      <c r="I11" s="96">
        <v>43272</v>
      </c>
      <c r="J11" s="94">
        <v>650328129</v>
      </c>
      <c r="K11" s="94">
        <v>650328129</v>
      </c>
      <c r="L11" s="92" t="s">
        <v>94</v>
      </c>
    </row>
    <row r="12" spans="2:12" ht="216" x14ac:dyDescent="0.2">
      <c r="B12" s="90" t="s">
        <v>104</v>
      </c>
      <c r="C12" s="90" t="s">
        <v>91</v>
      </c>
      <c r="D12" s="90" t="s">
        <v>100</v>
      </c>
      <c r="E12" s="91" t="s">
        <v>93</v>
      </c>
      <c r="F12" s="92">
        <v>43210</v>
      </c>
      <c r="G12" s="95" t="s">
        <v>117</v>
      </c>
      <c r="H12" s="95" t="s">
        <v>118</v>
      </c>
      <c r="I12" s="95"/>
      <c r="J12" s="94">
        <v>36427466</v>
      </c>
      <c r="K12" s="95"/>
      <c r="L12" s="92" t="s">
        <v>94</v>
      </c>
    </row>
    <row r="13" spans="2:12" ht="135" x14ac:dyDescent="0.2">
      <c r="B13" s="90" t="s">
        <v>104</v>
      </c>
      <c r="C13" s="90" t="s">
        <v>112</v>
      </c>
      <c r="D13" s="90" t="s">
        <v>100</v>
      </c>
      <c r="E13" s="91" t="s">
        <v>93</v>
      </c>
      <c r="F13" s="92">
        <v>43216</v>
      </c>
      <c r="G13" s="95" t="s">
        <v>119</v>
      </c>
      <c r="H13" s="95" t="s">
        <v>120</v>
      </c>
      <c r="I13" s="95"/>
      <c r="J13" s="94">
        <v>180000000</v>
      </c>
      <c r="K13" s="95"/>
      <c r="L13" s="92" t="s">
        <v>94</v>
      </c>
    </row>
    <row r="14" spans="2:12" ht="202.5" x14ac:dyDescent="0.2">
      <c r="B14" s="90" t="s">
        <v>104</v>
      </c>
      <c r="C14" s="90" t="s">
        <v>112</v>
      </c>
      <c r="D14" s="90" t="s">
        <v>100</v>
      </c>
      <c r="E14" s="91" t="s">
        <v>93</v>
      </c>
      <c r="F14" s="92">
        <v>43217</v>
      </c>
      <c r="G14" s="95" t="s">
        <v>121</v>
      </c>
      <c r="H14" s="95" t="s">
        <v>122</v>
      </c>
      <c r="I14" s="96">
        <v>43272</v>
      </c>
      <c r="J14" s="94">
        <v>258380495</v>
      </c>
      <c r="K14" s="94">
        <v>258380495</v>
      </c>
      <c r="L14" s="92" t="s">
        <v>94</v>
      </c>
    </row>
    <row r="15" spans="2:12" ht="162" x14ac:dyDescent="0.2">
      <c r="B15" s="90" t="s">
        <v>104</v>
      </c>
      <c r="C15" s="90" t="s">
        <v>112</v>
      </c>
      <c r="D15" s="90" t="s">
        <v>100</v>
      </c>
      <c r="E15" s="91" t="s">
        <v>93</v>
      </c>
      <c r="F15" s="92">
        <v>43245</v>
      </c>
      <c r="G15" s="95" t="s">
        <v>123</v>
      </c>
      <c r="H15" s="95" t="s">
        <v>124</v>
      </c>
      <c r="I15" s="95"/>
      <c r="J15" s="94">
        <v>650043000</v>
      </c>
      <c r="K15" s="95"/>
      <c r="L15" s="92" t="s">
        <v>94</v>
      </c>
    </row>
    <row r="16" spans="2:12" ht="121.5" x14ac:dyDescent="0.2">
      <c r="B16" s="90" t="s">
        <v>104</v>
      </c>
      <c r="C16" s="90" t="s">
        <v>91</v>
      </c>
      <c r="D16" s="90" t="s">
        <v>92</v>
      </c>
      <c r="E16" s="91" t="s">
        <v>93</v>
      </c>
      <c r="F16" s="92">
        <v>43266</v>
      </c>
      <c r="G16" s="95" t="s">
        <v>125</v>
      </c>
      <c r="H16" s="95" t="s">
        <v>126</v>
      </c>
      <c r="I16" s="95"/>
      <c r="J16" s="94">
        <v>321800000</v>
      </c>
      <c r="K16" s="95"/>
      <c r="L16" s="92" t="s">
        <v>94</v>
      </c>
    </row>
    <row r="17" spans="2:12" ht="324" x14ac:dyDescent="0.2">
      <c r="B17" s="90" t="s">
        <v>104</v>
      </c>
      <c r="C17" s="90" t="s">
        <v>109</v>
      </c>
      <c r="D17" s="90" t="s">
        <v>92</v>
      </c>
      <c r="E17" s="91" t="s">
        <v>127</v>
      </c>
      <c r="F17" s="92">
        <v>43231</v>
      </c>
      <c r="G17" s="92" t="s">
        <v>128</v>
      </c>
      <c r="H17" s="92" t="s">
        <v>129</v>
      </c>
      <c r="I17" s="92"/>
      <c r="J17" s="94">
        <v>1653658510</v>
      </c>
      <c r="K17" s="94"/>
      <c r="L17" s="92" t="s">
        <v>94</v>
      </c>
    </row>
    <row r="18" spans="2:12" ht="162" x14ac:dyDescent="0.2">
      <c r="B18" s="90" t="s">
        <v>104</v>
      </c>
      <c r="C18" s="90" t="s">
        <v>91</v>
      </c>
      <c r="D18" s="90" t="s">
        <v>100</v>
      </c>
      <c r="E18" s="91" t="s">
        <v>130</v>
      </c>
      <c r="F18" s="92">
        <v>43158</v>
      </c>
      <c r="G18" s="92" t="s">
        <v>131</v>
      </c>
      <c r="H18" s="92" t="s">
        <v>132</v>
      </c>
      <c r="I18" s="92">
        <v>43197</v>
      </c>
      <c r="J18" s="94">
        <v>144573752</v>
      </c>
      <c r="K18" s="94">
        <v>111692748</v>
      </c>
      <c r="L18" s="92" t="s">
        <v>94</v>
      </c>
    </row>
    <row r="19" spans="2:12" ht="135" x14ac:dyDescent="0.2">
      <c r="B19" s="90" t="s">
        <v>104</v>
      </c>
      <c r="C19" s="90" t="s">
        <v>91</v>
      </c>
      <c r="D19" s="90" t="s">
        <v>96</v>
      </c>
      <c r="E19" s="91" t="s">
        <v>133</v>
      </c>
      <c r="F19" s="92">
        <v>43109</v>
      </c>
      <c r="G19" s="92" t="s">
        <v>134</v>
      </c>
      <c r="H19" s="92" t="s">
        <v>135</v>
      </c>
      <c r="I19" s="92">
        <v>43272</v>
      </c>
      <c r="J19" s="94">
        <v>174471152</v>
      </c>
      <c r="K19" s="94">
        <v>139999152</v>
      </c>
      <c r="L19" s="92" t="s">
        <v>94</v>
      </c>
    </row>
    <row r="20" spans="2:12" ht="121.5" x14ac:dyDescent="0.2">
      <c r="B20" s="90" t="s">
        <v>104</v>
      </c>
      <c r="C20" s="90" t="s">
        <v>91</v>
      </c>
      <c r="D20" s="90" t="s">
        <v>92</v>
      </c>
      <c r="E20" s="91" t="s">
        <v>136</v>
      </c>
      <c r="F20" s="92">
        <v>43269</v>
      </c>
      <c r="G20" s="92" t="s">
        <v>137</v>
      </c>
      <c r="H20" s="92" t="s">
        <v>138</v>
      </c>
      <c r="I20" s="92"/>
      <c r="J20" s="94">
        <v>913632120</v>
      </c>
      <c r="K20" s="94"/>
      <c r="L20" s="92" t="s">
        <v>94</v>
      </c>
    </row>
    <row r="21" spans="2:12" ht="148.5" x14ac:dyDescent="0.2">
      <c r="B21" s="90" t="s">
        <v>104</v>
      </c>
      <c r="C21" s="90" t="s">
        <v>91</v>
      </c>
      <c r="D21" s="90" t="s">
        <v>92</v>
      </c>
      <c r="E21" s="91" t="s">
        <v>139</v>
      </c>
      <c r="F21" s="92">
        <v>43173</v>
      </c>
      <c r="G21" s="92" t="s">
        <v>140</v>
      </c>
      <c r="H21" s="92" t="s">
        <v>141</v>
      </c>
      <c r="I21" s="94"/>
      <c r="J21" s="94">
        <v>600000000</v>
      </c>
      <c r="K21" s="94"/>
      <c r="L21" s="92" t="s">
        <v>94</v>
      </c>
    </row>
    <row r="22" spans="2:12" ht="148.5" x14ac:dyDescent="0.2">
      <c r="B22" s="90" t="s">
        <v>104</v>
      </c>
      <c r="C22" s="90" t="s">
        <v>91</v>
      </c>
      <c r="D22" s="90" t="s">
        <v>96</v>
      </c>
      <c r="E22" s="91" t="s">
        <v>142</v>
      </c>
      <c r="F22" s="92">
        <v>43185</v>
      </c>
      <c r="G22" s="92" t="s">
        <v>143</v>
      </c>
      <c r="H22" s="92" t="s">
        <v>144</v>
      </c>
      <c r="I22" s="92"/>
      <c r="J22" s="94">
        <v>146149998</v>
      </c>
      <c r="K22" s="94"/>
      <c r="L22" s="92" t="s">
        <v>94</v>
      </c>
    </row>
    <row r="23" spans="2:12" ht="121.5" x14ac:dyDescent="0.2">
      <c r="B23" s="90" t="s">
        <v>104</v>
      </c>
      <c r="C23" s="90" t="s">
        <v>109</v>
      </c>
      <c r="D23" s="90" t="s">
        <v>92</v>
      </c>
      <c r="E23" s="91" t="s">
        <v>145</v>
      </c>
      <c r="F23" s="92">
        <v>43228</v>
      </c>
      <c r="G23" s="92" t="s">
        <v>146</v>
      </c>
      <c r="H23" s="92" t="s">
        <v>147</v>
      </c>
      <c r="I23" s="92">
        <v>43272</v>
      </c>
      <c r="J23" s="94">
        <v>225927224</v>
      </c>
      <c r="K23" s="94">
        <v>112963595</v>
      </c>
      <c r="L23" s="92" t="s">
        <v>94</v>
      </c>
    </row>
    <row r="24" spans="2:12" ht="121.5" x14ac:dyDescent="0.2">
      <c r="B24" s="90" t="s">
        <v>104</v>
      </c>
      <c r="C24" s="90" t="s">
        <v>105</v>
      </c>
      <c r="D24" s="90" t="s">
        <v>100</v>
      </c>
      <c r="E24" s="91" t="s">
        <v>148</v>
      </c>
      <c r="F24" s="92">
        <v>43244</v>
      </c>
      <c r="G24" s="92" t="s">
        <v>149</v>
      </c>
      <c r="H24" s="92" t="s">
        <v>150</v>
      </c>
      <c r="I24" s="92"/>
      <c r="J24" s="94">
        <v>202952680</v>
      </c>
      <c r="K24" s="92"/>
      <c r="L24" s="92" t="s">
        <v>94</v>
      </c>
    </row>
    <row r="25" spans="2:12" ht="148.5" x14ac:dyDescent="0.2">
      <c r="B25" s="90" t="s">
        <v>104</v>
      </c>
      <c r="C25" s="90" t="s">
        <v>151</v>
      </c>
      <c r="D25" s="90" t="s">
        <v>92</v>
      </c>
      <c r="E25" s="91" t="s">
        <v>152</v>
      </c>
      <c r="F25" s="92">
        <v>43228</v>
      </c>
      <c r="G25" s="92" t="s">
        <v>153</v>
      </c>
      <c r="H25" s="92" t="s">
        <v>154</v>
      </c>
      <c r="I25" s="92"/>
      <c r="J25" s="94">
        <v>382773331</v>
      </c>
      <c r="K25" s="94"/>
      <c r="L25" s="92" t="s">
        <v>94</v>
      </c>
    </row>
    <row r="26" spans="2:12" ht="202.5" x14ac:dyDescent="0.2">
      <c r="B26" s="90" t="s">
        <v>104</v>
      </c>
      <c r="C26" s="90" t="s">
        <v>112</v>
      </c>
      <c r="D26" s="90" t="s">
        <v>100</v>
      </c>
      <c r="E26" s="91" t="s">
        <v>155</v>
      </c>
      <c r="F26" s="92">
        <v>43151</v>
      </c>
      <c r="G26" s="92" t="s">
        <v>156</v>
      </c>
      <c r="H26" s="92" t="s">
        <v>157</v>
      </c>
      <c r="I26" s="92">
        <v>43197</v>
      </c>
      <c r="J26" s="94">
        <v>284121475</v>
      </c>
      <c r="K26" s="94">
        <v>226158475</v>
      </c>
      <c r="L26" s="92" t="s">
        <v>94</v>
      </c>
    </row>
    <row r="27" spans="2:12" ht="256.5" x14ac:dyDescent="0.2">
      <c r="B27" s="95" t="s">
        <v>159</v>
      </c>
      <c r="C27" s="95" t="s">
        <v>160</v>
      </c>
      <c r="D27" s="90" t="s">
        <v>92</v>
      </c>
      <c r="E27" s="99" t="s">
        <v>161</v>
      </c>
      <c r="F27" s="100">
        <v>43192</v>
      </c>
      <c r="G27" s="99" t="s">
        <v>162</v>
      </c>
      <c r="H27" s="101" t="s">
        <v>163</v>
      </c>
      <c r="I27" s="92">
        <v>43209</v>
      </c>
      <c r="J27" s="102">
        <v>646714000</v>
      </c>
      <c r="K27" s="102">
        <v>646714000</v>
      </c>
      <c r="L27" s="92" t="s">
        <v>94</v>
      </c>
    </row>
    <row r="28" spans="2:12" ht="270" x14ac:dyDescent="0.2">
      <c r="B28" s="95" t="s">
        <v>159</v>
      </c>
      <c r="C28" s="95" t="s">
        <v>160</v>
      </c>
      <c r="D28" s="90" t="s">
        <v>92</v>
      </c>
      <c r="E28" s="99" t="s">
        <v>164</v>
      </c>
      <c r="F28" s="100">
        <v>43193</v>
      </c>
      <c r="G28" s="99" t="s">
        <v>165</v>
      </c>
      <c r="H28" s="101" t="s">
        <v>166</v>
      </c>
      <c r="I28" s="92">
        <v>43209</v>
      </c>
      <c r="J28" s="102">
        <v>744506500</v>
      </c>
      <c r="K28" s="102">
        <v>744506500</v>
      </c>
      <c r="L28" s="92" t="s">
        <v>94</v>
      </c>
    </row>
    <row r="29" spans="2:12" ht="256.5" x14ac:dyDescent="0.2">
      <c r="B29" s="95" t="s">
        <v>159</v>
      </c>
      <c r="C29" s="95" t="s">
        <v>160</v>
      </c>
      <c r="D29" s="90" t="s">
        <v>92</v>
      </c>
      <c r="E29" s="99" t="s">
        <v>167</v>
      </c>
      <c r="F29" s="100">
        <v>43193</v>
      </c>
      <c r="G29" s="99" t="s">
        <v>168</v>
      </c>
      <c r="H29" s="101" t="s">
        <v>169</v>
      </c>
      <c r="I29" s="92">
        <v>43209</v>
      </c>
      <c r="J29" s="102">
        <v>693264000</v>
      </c>
      <c r="K29" s="102">
        <v>693264000</v>
      </c>
      <c r="L29" s="92" t="s">
        <v>94</v>
      </c>
    </row>
    <row r="30" spans="2:12" ht="243" x14ac:dyDescent="0.2">
      <c r="B30" s="95" t="s">
        <v>159</v>
      </c>
      <c r="C30" s="95" t="s">
        <v>160</v>
      </c>
      <c r="D30" s="90" t="s">
        <v>92</v>
      </c>
      <c r="E30" s="99" t="s">
        <v>170</v>
      </c>
      <c r="F30" s="100">
        <v>43193</v>
      </c>
      <c r="G30" s="99" t="s">
        <v>171</v>
      </c>
      <c r="H30" s="101" t="s">
        <v>172</v>
      </c>
      <c r="I30" s="92">
        <v>43209</v>
      </c>
      <c r="J30" s="102">
        <v>687453000</v>
      </c>
      <c r="K30" s="102">
        <v>687453000</v>
      </c>
      <c r="L30" s="92" t="s">
        <v>94</v>
      </c>
    </row>
    <row r="31" spans="2:12" ht="270" x14ac:dyDescent="0.2">
      <c r="B31" s="95" t="s">
        <v>159</v>
      </c>
      <c r="C31" s="95" t="s">
        <v>160</v>
      </c>
      <c r="D31" s="90" t="s">
        <v>92</v>
      </c>
      <c r="E31" s="99" t="s">
        <v>173</v>
      </c>
      <c r="F31" s="100">
        <v>43193</v>
      </c>
      <c r="G31" s="99" t="s">
        <v>174</v>
      </c>
      <c r="H31" s="101" t="s">
        <v>175</v>
      </c>
      <c r="I31" s="92">
        <v>43209</v>
      </c>
      <c r="J31" s="102">
        <v>693848540</v>
      </c>
      <c r="K31" s="102">
        <v>693848540</v>
      </c>
      <c r="L31" s="92" t="s">
        <v>94</v>
      </c>
    </row>
    <row r="32" spans="2:12" ht="148.5" x14ac:dyDescent="0.2">
      <c r="B32" s="95" t="s">
        <v>159</v>
      </c>
      <c r="C32" s="95" t="s">
        <v>112</v>
      </c>
      <c r="D32" s="90" t="s">
        <v>100</v>
      </c>
      <c r="E32" s="99" t="s">
        <v>155</v>
      </c>
      <c r="F32" s="100">
        <v>43102</v>
      </c>
      <c r="G32" s="99" t="s">
        <v>176</v>
      </c>
      <c r="H32" s="101" t="s">
        <v>177</v>
      </c>
      <c r="I32" s="92">
        <v>43172</v>
      </c>
      <c r="J32" s="102">
        <v>102863280</v>
      </c>
      <c r="K32" s="102">
        <v>81163280</v>
      </c>
      <c r="L32" s="92" t="s">
        <v>94</v>
      </c>
    </row>
    <row r="33" spans="2:12" ht="148.5" x14ac:dyDescent="0.2">
      <c r="B33" s="95" t="s">
        <v>159</v>
      </c>
      <c r="C33" s="95" t="s">
        <v>109</v>
      </c>
      <c r="D33" s="90" t="s">
        <v>100</v>
      </c>
      <c r="E33" s="99" t="s">
        <v>178</v>
      </c>
      <c r="F33" s="100">
        <v>43231</v>
      </c>
      <c r="G33" s="99" t="s">
        <v>179</v>
      </c>
      <c r="H33" s="101" t="s">
        <v>180</v>
      </c>
      <c r="I33" s="103"/>
      <c r="J33" s="102">
        <v>144656612</v>
      </c>
      <c r="K33" s="102"/>
      <c r="L33" s="92" t="s">
        <v>94</v>
      </c>
    </row>
    <row r="34" spans="2:12" ht="135" x14ac:dyDescent="0.2">
      <c r="B34" s="95" t="s">
        <v>159</v>
      </c>
      <c r="C34" s="95" t="s">
        <v>112</v>
      </c>
      <c r="D34" s="90" t="s">
        <v>96</v>
      </c>
      <c r="E34" s="99" t="s">
        <v>181</v>
      </c>
      <c r="F34" s="104">
        <v>43257</v>
      </c>
      <c r="G34" s="99" t="s">
        <v>182</v>
      </c>
      <c r="H34" s="101" t="s">
        <v>183</v>
      </c>
      <c r="I34" s="103"/>
      <c r="J34" s="102">
        <v>357797500</v>
      </c>
      <c r="K34" s="102"/>
      <c r="L34" s="92" t="s">
        <v>94</v>
      </c>
    </row>
    <row r="35" spans="2:12" ht="121.5" x14ac:dyDescent="0.2">
      <c r="B35" s="95" t="s">
        <v>159</v>
      </c>
      <c r="C35" s="95" t="s">
        <v>112</v>
      </c>
      <c r="D35" s="90" t="s">
        <v>100</v>
      </c>
      <c r="E35" s="91" t="s">
        <v>93</v>
      </c>
      <c r="F35" s="104">
        <v>43258</v>
      </c>
      <c r="G35" s="101" t="s">
        <v>184</v>
      </c>
      <c r="H35" s="101" t="s">
        <v>185</v>
      </c>
      <c r="I35" s="103"/>
      <c r="J35" s="102">
        <v>500000000</v>
      </c>
      <c r="K35" s="102"/>
      <c r="L35" s="92" t="s">
        <v>94</v>
      </c>
    </row>
    <row r="36" spans="2:12" ht="256.5" x14ac:dyDescent="0.2">
      <c r="B36" s="95" t="s">
        <v>159</v>
      </c>
      <c r="C36" s="95" t="s">
        <v>109</v>
      </c>
      <c r="D36" s="90" t="s">
        <v>92</v>
      </c>
      <c r="E36" s="99" t="s">
        <v>186</v>
      </c>
      <c r="F36" s="104">
        <v>43271</v>
      </c>
      <c r="G36" s="101" t="s">
        <v>187</v>
      </c>
      <c r="H36" s="101" t="s">
        <v>188</v>
      </c>
      <c r="I36" s="103"/>
      <c r="J36" s="102">
        <v>892457160</v>
      </c>
      <c r="K36" s="102"/>
      <c r="L36" s="92" t="s">
        <v>94</v>
      </c>
    </row>
    <row r="37" spans="2:12" ht="121.5" x14ac:dyDescent="0.2">
      <c r="B37" s="95" t="s">
        <v>159</v>
      </c>
      <c r="C37" s="95" t="s">
        <v>109</v>
      </c>
      <c r="D37" s="90" t="s">
        <v>100</v>
      </c>
      <c r="E37" s="99" t="s">
        <v>178</v>
      </c>
      <c r="F37" s="104">
        <v>43273</v>
      </c>
      <c r="G37" s="101" t="s">
        <v>189</v>
      </c>
      <c r="H37" s="101" t="s">
        <v>190</v>
      </c>
      <c r="I37" s="103"/>
      <c r="J37" s="102">
        <v>51314478</v>
      </c>
      <c r="K37" s="102"/>
      <c r="L37" s="92" t="s">
        <v>94</v>
      </c>
    </row>
    <row r="38" spans="2:12" ht="121.5" x14ac:dyDescent="0.2">
      <c r="B38" s="95" t="s">
        <v>159</v>
      </c>
      <c r="C38" s="95" t="s">
        <v>109</v>
      </c>
      <c r="D38" s="90" t="s">
        <v>96</v>
      </c>
      <c r="E38" s="99" t="s">
        <v>191</v>
      </c>
      <c r="F38" s="104">
        <v>43277</v>
      </c>
      <c r="G38" s="101" t="s">
        <v>192</v>
      </c>
      <c r="H38" s="101" t="s">
        <v>193</v>
      </c>
      <c r="I38" s="103"/>
      <c r="J38" s="102">
        <v>593626720</v>
      </c>
      <c r="K38" s="102"/>
      <c r="L38" s="92" t="s">
        <v>94</v>
      </c>
    </row>
    <row r="39" spans="2:12" ht="135" x14ac:dyDescent="0.2">
      <c r="B39" s="90" t="s">
        <v>194</v>
      </c>
      <c r="C39" s="90" t="s">
        <v>109</v>
      </c>
      <c r="D39" s="90" t="s">
        <v>158</v>
      </c>
      <c r="E39" s="91" t="s">
        <v>195</v>
      </c>
      <c r="F39" s="92">
        <v>43151</v>
      </c>
      <c r="G39" s="92" t="s">
        <v>196</v>
      </c>
      <c r="H39" s="92" t="s">
        <v>197</v>
      </c>
      <c r="I39" s="92"/>
      <c r="J39" s="105">
        <v>976552500</v>
      </c>
      <c r="K39" s="92"/>
      <c r="L39" s="92" t="s">
        <v>198</v>
      </c>
    </row>
    <row r="40" spans="2:12" ht="108" x14ac:dyDescent="0.2">
      <c r="B40" s="90" t="s">
        <v>194</v>
      </c>
      <c r="C40" s="90" t="s">
        <v>109</v>
      </c>
      <c r="D40" s="90" t="s">
        <v>100</v>
      </c>
      <c r="E40" s="91" t="s">
        <v>199</v>
      </c>
      <c r="F40" s="92">
        <v>43263</v>
      </c>
      <c r="G40" s="92" t="s">
        <v>200</v>
      </c>
      <c r="H40" s="92" t="s">
        <v>201</v>
      </c>
      <c r="I40" s="92"/>
      <c r="J40" s="105">
        <v>184633334</v>
      </c>
      <c r="K40" s="92"/>
      <c r="L40" s="92" t="s">
        <v>198</v>
      </c>
    </row>
    <row r="41" spans="2:12" ht="148.5" x14ac:dyDescent="0.2">
      <c r="B41" s="90" t="s">
        <v>194</v>
      </c>
      <c r="C41" s="90" t="s">
        <v>109</v>
      </c>
      <c r="D41" s="90" t="s">
        <v>100</v>
      </c>
      <c r="E41" s="91" t="s">
        <v>93</v>
      </c>
      <c r="F41" s="92">
        <v>43245</v>
      </c>
      <c r="G41" s="95" t="s">
        <v>123</v>
      </c>
      <c r="H41" s="95" t="s">
        <v>202</v>
      </c>
      <c r="I41" s="95"/>
      <c r="J41" s="106">
        <v>650043000</v>
      </c>
      <c r="K41" s="95"/>
      <c r="L41" s="95" t="s">
        <v>203</v>
      </c>
    </row>
    <row r="42" spans="2:12" ht="162" x14ac:dyDescent="0.2">
      <c r="B42" s="97" t="s">
        <v>204</v>
      </c>
      <c r="C42" s="91" t="s">
        <v>105</v>
      </c>
      <c r="D42" s="90" t="s">
        <v>92</v>
      </c>
      <c r="E42" s="91" t="s">
        <v>205</v>
      </c>
      <c r="F42" s="107">
        <v>43269</v>
      </c>
      <c r="G42" s="97" t="s">
        <v>206</v>
      </c>
      <c r="H42" s="97" t="s">
        <v>207</v>
      </c>
      <c r="I42" s="91"/>
      <c r="J42" s="106">
        <v>477009870</v>
      </c>
      <c r="K42" s="91"/>
      <c r="L42" s="104" t="s">
        <v>94</v>
      </c>
    </row>
    <row r="43" spans="2:12" ht="409.5" x14ac:dyDescent="0.2">
      <c r="B43" s="98" t="s">
        <v>208</v>
      </c>
      <c r="C43" s="98" t="s">
        <v>109</v>
      </c>
      <c r="D43" s="90" t="s">
        <v>100</v>
      </c>
      <c r="E43" s="109" t="s">
        <v>93</v>
      </c>
      <c r="F43" s="110">
        <v>43210</v>
      </c>
      <c r="G43" s="98" t="s">
        <v>209</v>
      </c>
      <c r="H43" s="98" t="s">
        <v>210</v>
      </c>
      <c r="I43" s="92">
        <v>43272</v>
      </c>
      <c r="J43" s="108">
        <v>150200807</v>
      </c>
      <c r="K43" s="108">
        <v>150200807</v>
      </c>
      <c r="L43" s="92" t="s">
        <v>211</v>
      </c>
    </row>
    <row r="44" spans="2:12" ht="283.5" x14ac:dyDescent="0.2">
      <c r="B44" s="98" t="s">
        <v>208</v>
      </c>
      <c r="C44" s="98" t="s">
        <v>109</v>
      </c>
      <c r="D44" s="90" t="s">
        <v>100</v>
      </c>
      <c r="E44" s="109" t="s">
        <v>212</v>
      </c>
      <c r="F44" s="110">
        <v>43231</v>
      </c>
      <c r="G44" s="98" t="s">
        <v>213</v>
      </c>
      <c r="H44" s="98" t="s">
        <v>214</v>
      </c>
      <c r="I44" s="95"/>
      <c r="J44" s="108">
        <v>650903400</v>
      </c>
      <c r="K44" s="108"/>
      <c r="L44" s="95" t="s">
        <v>215</v>
      </c>
    </row>
    <row r="45" spans="2:12" ht="256.5" x14ac:dyDescent="0.2">
      <c r="B45" s="98" t="s">
        <v>208</v>
      </c>
      <c r="C45" s="98" t="s">
        <v>109</v>
      </c>
      <c r="D45" s="98" t="s">
        <v>100</v>
      </c>
      <c r="E45" s="109" t="s">
        <v>216</v>
      </c>
      <c r="F45" s="110">
        <v>43241</v>
      </c>
      <c r="G45" s="98" t="s">
        <v>217</v>
      </c>
      <c r="H45" s="98" t="s">
        <v>218</v>
      </c>
      <c r="I45" s="95"/>
      <c r="J45" s="108">
        <v>191970000</v>
      </c>
      <c r="K45" s="108"/>
      <c r="L45" s="95" t="s">
        <v>219</v>
      </c>
    </row>
    <row r="46" spans="2:12" ht="256.5" x14ac:dyDescent="0.2">
      <c r="B46" s="98" t="s">
        <v>208</v>
      </c>
      <c r="C46" s="98" t="s">
        <v>109</v>
      </c>
      <c r="D46" s="90" t="s">
        <v>92</v>
      </c>
      <c r="E46" s="109" t="s">
        <v>220</v>
      </c>
      <c r="F46" s="110">
        <v>43251</v>
      </c>
      <c r="G46" s="98" t="s">
        <v>221</v>
      </c>
      <c r="H46" s="99" t="s">
        <v>222</v>
      </c>
      <c r="I46" s="92">
        <v>43272</v>
      </c>
      <c r="J46" s="108">
        <v>176987600</v>
      </c>
      <c r="K46" s="108">
        <v>88351600</v>
      </c>
      <c r="L46" s="95" t="s">
        <v>223</v>
      </c>
    </row>
  </sheetData>
  <mergeCells count="1">
    <mergeCell ref="C2:J4"/>
  </mergeCells>
  <dataValidations count="1">
    <dataValidation type="list" allowBlank="1" showInputMessage="1" showErrorMessage="1" sqref="D45 H42 D6:D15">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2018-08-13T14:53:35Z</dcterms:modified>
</cp:coreProperties>
</file>