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107"/>
  <workbookPr/>
  <mc:AlternateContent xmlns:mc="http://schemas.openxmlformats.org/markup-compatibility/2006">
    <mc:Choice Requires="x15">
      <x15ac:absPath xmlns:x15ac="http://schemas.microsoft.com/office/spreadsheetml/2010/11/ac" url="C:\Users\lacosta\Documents\"/>
    </mc:Choice>
  </mc:AlternateContent>
  <xr:revisionPtr revIDLastSave="0" documentId="11_F6E95F19965B6B50C066F56649E50D02885908F9" xr6:coauthVersionLast="40" xr6:coauthVersionMax="40" xr10:uidLastSave="{00000000-0000-0000-0000-000000000000}"/>
  <bookViews>
    <workbookView xWindow="0" yWindow="0" windowWidth="20490" windowHeight="6585" tabRatio="397" firstSheet="2" activeTab="2" xr2:uid="{00000000-000D-0000-FFFF-FFFF00000000}"/>
  </bookViews>
  <sheets>
    <sheet name="Competitividad " sheetId="1" r:id="rId1"/>
    <sheet name="Infraestructura" sheetId="2" r:id="rId2"/>
    <sheet name="Promoción" sheetId="5" r:id="rId3"/>
  </sheets>
  <externalReferences>
    <externalReference r:id="rId4"/>
  </externalReferences>
  <definedNames>
    <definedName name="_xlnm._FilterDatabase" localSheetId="0" hidden="1">'Competitividad '!$A$6:$AB$37</definedName>
    <definedName name="_xlnm._FilterDatabase" localSheetId="1" hidden="1">Infraestructura!$A$6:$U$8</definedName>
    <definedName name="_xlnm._FilterDatabase" localSheetId="2" hidden="1">Promoción!$A$6:$U$166</definedName>
    <definedName name="_GoBack" localSheetId="0">'Competitividad '!#REF!</definedName>
    <definedName name="_GoBack" localSheetId="1">Infraestructura!#REF!</definedName>
    <definedName name="_GoBack" localSheetId="2">Promoción!#REF!</definedName>
    <definedName name="_xlnm.Print_Titles" localSheetId="0">'Competitividad '!#REF!</definedName>
    <definedName name="_xlnm.Print_Titles" localSheetId="1">Infraestructura!#REF!</definedName>
    <definedName name="_xlnm.Print_Titles" localSheetId="2">Promoción!#REF!</definedName>
  </definedNames>
  <calcPr calcId="17902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E166" i="5" l="1"/>
  <c r="E165" i="5"/>
  <c r="E164" i="5"/>
  <c r="E163" i="5"/>
  <c r="E162" i="5"/>
  <c r="E161" i="5"/>
  <c r="J78" i="5"/>
  <c r="U78" i="5"/>
  <c r="J79" i="5"/>
  <c r="U79" i="5"/>
  <c r="J80" i="5"/>
  <c r="P80" i="5"/>
  <c r="U80" i="5"/>
  <c r="J81" i="5"/>
  <c r="P81" i="5"/>
  <c r="U81" i="5"/>
  <c r="J82" i="5"/>
  <c r="U82" i="5"/>
  <c r="P83" i="5"/>
  <c r="U83" i="5"/>
  <c r="L84" i="5"/>
  <c r="J84" i="5"/>
  <c r="U84" i="5"/>
  <c r="J85" i="5"/>
  <c r="P85" i="5"/>
  <c r="U85" i="5"/>
  <c r="J86" i="5"/>
  <c r="P86" i="5"/>
  <c r="U86" i="5"/>
  <c r="J87" i="5"/>
  <c r="P87" i="5"/>
  <c r="U87" i="5"/>
  <c r="J88" i="5"/>
  <c r="P88" i="5"/>
  <c r="U88" i="5"/>
  <c r="J89" i="5"/>
  <c r="U89" i="5"/>
  <c r="J90" i="5"/>
  <c r="U90" i="5"/>
  <c r="J91" i="5"/>
  <c r="P91" i="5"/>
  <c r="U91" i="5"/>
  <c r="J92" i="5"/>
  <c r="P92" i="5"/>
  <c r="U92" i="5"/>
  <c r="J93" i="5"/>
  <c r="P93" i="5"/>
  <c r="U93" i="5"/>
  <c r="J94" i="5"/>
  <c r="P94" i="5"/>
  <c r="U94" i="5"/>
  <c r="P95" i="5"/>
  <c r="U95" i="5"/>
  <c r="J96" i="5"/>
  <c r="P96" i="5"/>
  <c r="U96" i="5"/>
  <c r="J97" i="5"/>
  <c r="P97" i="5"/>
  <c r="U97" i="5"/>
  <c r="J98" i="5"/>
  <c r="P98" i="5"/>
  <c r="U98" i="5"/>
  <c r="J99" i="5"/>
  <c r="P99" i="5"/>
  <c r="U99" i="5"/>
  <c r="J100" i="5"/>
  <c r="P100" i="5"/>
  <c r="U100" i="5"/>
  <c r="J101" i="5"/>
  <c r="P101" i="5"/>
  <c r="T101" i="5"/>
  <c r="J102" i="5"/>
  <c r="P102" i="5"/>
  <c r="U102" i="5"/>
  <c r="J103" i="5"/>
  <c r="U103" i="5"/>
  <c r="J104" i="5"/>
  <c r="P104" i="5"/>
  <c r="U104" i="5"/>
  <c r="J105" i="5"/>
  <c r="U105" i="5"/>
  <c r="J106" i="5"/>
  <c r="P106" i="5"/>
  <c r="U107" i="5"/>
  <c r="U108" i="5"/>
  <c r="J109" i="5"/>
  <c r="P109" i="5"/>
  <c r="U109" i="5"/>
  <c r="L110" i="5"/>
  <c r="P110" i="5"/>
  <c r="P111" i="5"/>
  <c r="U111" i="5"/>
  <c r="P138" i="5"/>
  <c r="P139" i="5"/>
  <c r="P140" i="5"/>
  <c r="L33" i="1"/>
  <c r="U25" i="1"/>
  <c r="J25" i="1"/>
  <c r="U24" i="1"/>
  <c r="J24" i="1"/>
  <c r="U23" i="1"/>
  <c r="J23" i="1"/>
  <c r="U22" i="1"/>
  <c r="J22" i="1"/>
  <c r="U21" i="1"/>
  <c r="J21" i="1"/>
  <c r="U20" i="1"/>
  <c r="J20" i="1"/>
  <c r="U19" i="1"/>
  <c r="J19" i="1"/>
  <c r="U18" i="1"/>
  <c r="J18" i="1"/>
  <c r="U17" i="1"/>
  <c r="J17" i="1"/>
  <c r="U16" i="1"/>
  <c r="J16" i="1"/>
  <c r="U15" i="1"/>
  <c r="J15" i="1"/>
  <c r="T9" i="1"/>
  <c r="J9" i="1"/>
</calcChain>
</file>

<file path=xl/sharedStrings.xml><?xml version="1.0" encoding="utf-8"?>
<sst xmlns="http://schemas.openxmlformats.org/spreadsheetml/2006/main" count="2358" uniqueCount="878">
  <si>
    <t>FONTUR</t>
  </si>
  <si>
    <t xml:space="preserve">PROYECTOS APROBADOS </t>
  </si>
  <si>
    <t>2014-2018 (SEPTIEMBRE)</t>
  </si>
  <si>
    <t>Área responsable del proyecto</t>
  </si>
  <si>
    <t>Código del Proyecto</t>
  </si>
  <si>
    <t>Vigencia</t>
  </si>
  <si>
    <t>Nombre del Proyecto</t>
  </si>
  <si>
    <t>Objetivo General</t>
  </si>
  <si>
    <t>Tipo de Entidad</t>
  </si>
  <si>
    <t>Sector</t>
  </si>
  <si>
    <t>Entidad Proponente</t>
  </si>
  <si>
    <t>Fecha del Comité Directivo</t>
  </si>
  <si>
    <t>Valor Total del Proyecto</t>
  </si>
  <si>
    <t>Valor Contrapartida</t>
  </si>
  <si>
    <t>Valor Aprobado Comité Directivo</t>
  </si>
  <si>
    <t>Departamento de impacto del proyecto</t>
  </si>
  <si>
    <t>Municipios que impacta el proyecto</t>
  </si>
  <si>
    <t>Población objetivo</t>
  </si>
  <si>
    <t>Metas y Logros</t>
  </si>
  <si>
    <t>Estado del Proyecto</t>
  </si>
  <si>
    <t>Avancde físico del proyecto al 30 septiembre 2018</t>
  </si>
  <si>
    <t>Avance financiero del proyecto al 30 de septiembre de 2018</t>
  </si>
  <si>
    <t xml:space="preserve"> Amazonas </t>
  </si>
  <si>
    <t xml:space="preserve"> Nacional </t>
  </si>
  <si>
    <t>Competitividad</t>
  </si>
  <si>
    <t>FNTP-034-2014</t>
  </si>
  <si>
    <t>CERTIFICACIÓN EN NORMAS TÉCNICAS SECTORIALES A LOS PRESTADORES DE SERVICIOS TURÍSTICOS DE 5 CIUDADES INTERMEDIAS</t>
  </si>
  <si>
    <t>ASESORAR Y CERTIFICAR A 50 PRESTADORES DE SERVICIOS TURÍSTICOS EN NORMAS TÉCNICAS SECTORIALES DE SOSTENIBILIDAD DE 5 CIUDADES INTERMEDIAS</t>
  </si>
  <si>
    <t>Fontur</t>
  </si>
  <si>
    <t>Fondo Nacional de Turismo - FONTUR</t>
  </si>
  <si>
    <t>Amazonas; La Guajira; Nariño; Norte de Santander; Tolima</t>
  </si>
  <si>
    <t xml:space="preserve"> Riohacha, Pasto, Cúcuta, Ibagué Leticia</t>
  </si>
  <si>
    <t>Asesorar y certificar a 50 prestadores de servicios turisticos en Normas Tecnicas Sectoriales de Sostenibilidad de 5 ciudades intermedias.</t>
  </si>
  <si>
    <t xml:space="preserve">47 prestadores de servicios turisticos certificados en una NTS. </t>
  </si>
  <si>
    <t>Finalizado</t>
  </si>
  <si>
    <t>FNTP-121-2015</t>
  </si>
  <si>
    <t>MANTENIMIENTO DE LA CERTIFICACIÓN DE PUERTO NARIÑO, AMAZONAS</t>
  </si>
  <si>
    <t>REALIZAR LAS AUDITORÍAS DE SEGIMIENTO Y LA AUDITORÍA DE RECERTIFICACIÓN BAJO LA NORMA TÉCNICA SECTORIAL COLOMBIANA NTS-TS "DESTINO TURÍSTICO-ÁREA TURÍSTICA. REQUISITOS DE SOSTENIBILIDAD" NTS TS 001-1" EN PUERTO NARIÑO, AMAZONAS.</t>
  </si>
  <si>
    <t>MinCIT</t>
  </si>
  <si>
    <t>Ministerio de Comercio, Industria y Turismo - MinCIT</t>
  </si>
  <si>
    <t>Amazonas</t>
  </si>
  <si>
    <t>Puerto Nariño</t>
  </si>
  <si>
    <t>El destino de Puerto Nariño, los prestadores de servicios turísticos y la comunidad en general</t>
  </si>
  <si>
    <t>Alcanzar la re certificación de Puerto Nariño</t>
  </si>
  <si>
    <t>FNTP-075-2016</t>
  </si>
  <si>
    <t>FASE 1: IMPLEMENTACIÓN DE LA NORMA TÉCNICA SECTORIAL DE TURISMO SOSTENIBLE NTS-TS-002 EN DOCE ESTABLECIMIENTOS DE ALOJAMIENTO Y HOSPEDAJE Y LA NORMA TÉCNICA SECTORIAL DE TURISMO SOSTENIBLE NTS-TS-003 EN DOS AGENCIAS DE VIAJES EN PUERTO NARIÑO, AMAZONAS</t>
  </si>
  <si>
    <t>ASESORAR, BRINDAR ASISTENCIA TÉCNICA Y REALIZAR LA AUDITORÍA INTERNA EN LA NORMA TÉCNICA SECTORIAL DE TURISMO SOSTENIBLE NTS TS 002 EN DOCE (12) ESTABLECIMIENTOS DE ALOJAMIENTO Y HOSPEDAJE Y LA NORMA TÉCNICA SECTORIAL DE TURISMO SOSTENIBLE NTS TS 003 EN DOS (2) AGENCIAS DE VIAJES EN PUERTO NARIÑO, AMAZONAS</t>
  </si>
  <si>
    <t>12 establecimientos de alojamiento EAH y hospedaje y 2 agencias de viajes.</t>
  </si>
  <si>
    <t>Implementar en la norma NTS TS 002 a 12 EAH y en la norma NTS TS 003 a 2 agencias de viajes</t>
  </si>
  <si>
    <t>FNTP-020-2017</t>
  </si>
  <si>
    <t>CERTIFICACIÓN Y MANTENIMIENTO DE LA CERTIFICACIÓN DE LA NORMA TÉCNICA SECTORIAL DE TURISMO SOSTENIBLE NTS-TS-002 EN CATORCE (14) ESTABLECIMIENTOS DE ALOJAMIENTO Y HOSPEDAJE Y LA NORMA TÉCNICA SECTORIAL DE TURISMO SOSTENIBLE NTS-TS-003 EN CUATRO (04) AGENCIAS DE VIAJES EN PUERTO NARIÑO, AMAZONAS</t>
  </si>
  <si>
    <t>REALIZAR DE MANERA PRESENCIAL LA AUDITORÍA DE CERTIFICACIÓN, LAS AUDITORÍAS DE SEGUIMIENTO Y LA AUDITORÍA DE RECERTIFICACIÓN EN LA NORMA TÉCNICA SECTORIAL DE TURISMO SOSTENIBLE NTS TS 002 EN DOCE (12) ESTABLECIMIENTOS DE ALOJAMIENTO Y HOSPEDAJE Y LA NORMA TÉCNICA SECTORIAL SOSTENIBLE NTS TS 003 EN DOS (2) AGENCIAS DE VIAJES EN PUERTO NARIÑO, AMAZONAS</t>
  </si>
  <si>
    <t>12 establecimientos de alojamiento EAH y hospedaje y 4 agencias de viajes.</t>
  </si>
  <si>
    <t>Certificar, mantener la certificación y re certificar a 18 prestadores de servicios turísticos</t>
  </si>
  <si>
    <t>En Ejecución</t>
  </si>
  <si>
    <t>FNTP-166-2014</t>
  </si>
  <si>
    <t>CONSULTORÍA PARA ASISTENCIA TÉCNICA A 60 INSTITUCIONES EDUCATIVAS PARA QUE SEAN PARTE DE LA RED COLEGIOS AMIGOS DEL TURISMO Y SE ADELANTE EL INVENTARIO DE INSTITUCIONES DE EDUCACIÓN MEDIA RELACIONADAS CON EL TURISMO</t>
  </si>
  <si>
    <t>PRESTAR SERVICIOS PARA LA ASISTENCIA TÉCNICA Y ACOMPAÑAMIENTO DE (72) INSTITUCIONES EDUCATIVAS DEL PAÍS, DE TAL FORMA QUE PERMITA INVOLUCRARLAS EN EL PROGRAMA COLEGIOS AMIGOS DEL TURISMO, CAT, QUE BUSCA INTEGRAR A SUS PLANES DE ESTUDIO, EN LOS NIVELES DE PREESCOLAR, EDUCACIÓN BÁSICA Y MEDIA, ACCIONES EDUCATIVAS CON CONTENIDOS ORIENTADOS HACIA EL TURISMO Y EL USO CREATIVO DEL TIEMPO LIBRE, COMO EJE ARTICULADOR DE SU PROPUESTA CURRICULAR, ATENDIENDO LAS PARTICULARIDADES DE CADA INSTITUCIÓN EDUCATIVA Y DEL ENTORNO EN EL CUAL SE DESARROLLAN Y REALIZAN EL INVENTARIO DE LAS INSTITUCIONES DE EDUCACIÓN MEDIA CON ARTICULACIÓN PARA LA ENSEÑANZA DEL TURISMO O CON MODALIDAD TÉCNICA EN TURISMO.</t>
  </si>
  <si>
    <t>MinCIT - Ministerio de Comercio, Industria y Turismo</t>
  </si>
  <si>
    <t xml:space="preserve"> 
$1.816.000.000</t>
  </si>
  <si>
    <t>Amazonas, Antioquia, Bolivar, Caldas, Caquetá, Casanare Cauca, Córdoba, Cundinamarca, Guainía, Huila, Magdalena, Meta, Nariño, Quindío, Santander, Sucre, San Andres, Tolima, Valle del Cauca</t>
  </si>
  <si>
    <t>Leticia, Puerto Nariño</t>
  </si>
  <si>
    <t>72 instituciones Educativas públicas del país</t>
  </si>
  <si>
    <t xml:space="preserve"> Involucrar a 72 I.E. en el Programa Colegios Amigos del Turismo, CAT, que busca integrar a sus planes de estudio, en los niveles de preescolar, educación básica y media, acciones educativas, con contenidos orientados hacia el turismo y el uso creativo del tiempo libre, como eje articulador de su propuesta curricular, atendiendo las particularidades de cada institución educativa y del entorno en el cual se desarrollan; 
Realizar el inventario de las instituciones de educación media  con  articulación para la enseñanza del turismo o con modalidad técnica en turismo.</t>
  </si>
  <si>
    <t>En ejecución</t>
  </si>
  <si>
    <t>AD-FNTP-007-2013</t>
  </si>
  <si>
    <t>CONTINUACIÓN DEL PROCESO Y CAPACITACIÓN EN INGLÉS PARA EL PERSONAL VINCULADO AL SECTOR TURISMO. ADICIÓN AL PROYECTO FNT-007-2013 Y AL CONTRATO FPT-225 DE 2013</t>
  </si>
  <si>
    <t>CAPACITAR AL SECTOR TURISMO EN EL IDIOMA INGLÉS, MEDIANTE UN PROGRAMA DE EDUCACIÓN VIRTUAL Y PRESENCIAL</t>
  </si>
  <si>
    <t>Amazonas, Antioquia, Arauca, Atlántico, Bolívar, Boyacá, Caldas, Caquetá, Casanare, Cauca, Cesar, Chocó, Córdoba, Cundinamarca, Guainía, Guaviare, Huila, La Guajira, Magdalena, Meta, Nariño, Norte de Santander, Putumayo, Quindio, Risaralda, San Andrés, Providencia y Santa Catalina, Santander, Sucre, Tolima, Valle del Cauca, Vaupés, Vichada</t>
  </si>
  <si>
    <t xml:space="preserve">Nacional </t>
  </si>
  <si>
    <t>Todas las personas pertenecientes al sector turismo</t>
  </si>
  <si>
    <t xml:space="preserve">Mejoramiento de la competitividad turística mediante la obtención de 5000 licencias para nuevos alumnos en el sector turismo. </t>
  </si>
  <si>
    <t>Ejecución</t>
  </si>
  <si>
    <t>FNTP-083-2015</t>
  </si>
  <si>
    <t>CERTIFICACIÓN VIRTUAL DE 700 PRESTADORES DE SERVICIOS TURÍSTICOS EN NORMAS TÉCNICAS SECTORIALES</t>
  </si>
  <si>
    <t>ASESORAR Y CERTIFICAR A 700 PRESTADORES DE SERVICIOS TURÍSTICOS DE CARTAGENA, SANTA MARTA, CIENAGA, ISLA SALAMANCA, PARQUE TAYRONA, MELGAR, HONDA, GIRARDOT, ARCHIPIELAGO DE SAN ANDRES, PROVIDENCIA Y SANTA CATALINA, USANDO COMO MEDIO LA PLATAFORMA VIRTUAL PARA CERTIFICACIÓN EN NORMAS TÉCNICAS SECTORIALES, QUE CONTRIBUIRÁ A MEJORAR LOS ESTÁNDARES DE CALIDAD Y SOSTENIBILIDAD EN LA PRESENTACIÓN DE LOS SERVICIOS TURÍSTICOS OFRECIDOS</t>
  </si>
  <si>
    <t>Leticia, Medellín, Arauca, Barranquilla, Cartagena,Tunja, Manizales, Florencia, Yopal, Popayán, Valledupar, Quibdó, Montería, Bogotá, Puerto Inírida, San José del Guaviare, Neiva, Riohacha, Santa Marta, Villavicencio, Pasto, Cúcuta, Mocoa, Armenia, Pereira, San Andrés, Bucaramanga, Sincelejo, Ibague, Cali, Mitú, Puerto Carreño</t>
  </si>
  <si>
    <t>Prestadores de servicios turísticos</t>
  </si>
  <si>
    <t>Asesorar y certificar a 700 prestadores de servicios turísticos para mejorar los estándares de calidad y sostenibilidad en la presentación de los servicios turísticos ofrecidos</t>
  </si>
  <si>
    <t>Terminado</t>
  </si>
  <si>
    <t>FNTP-077-2015</t>
  </si>
  <si>
    <t>PLAN DE SENSIBILIZACIÓN Y CREACIÓN DE CULTURA TURÍSTICA PARA FORMACIÓN DE COMPORTAMIENTOS SUSTENTABLES</t>
  </si>
  <si>
    <t>CREAR UNA CULTURA TURÍSTICA SOSTENIBLE A NIVEL NACIONAL, A PARTIR DE LA SENSIBILIZACIÓN FRENTE A COMPORTAMIENTOS SUSTENTABLES, A TRAVÉS DE LA DISTRIBUCIÓN DE INFORMACIÓN EN LIBROS Y PACKS DE POSTALES, FÍSICAMENTE EN EL DEPARTAMENTO DE SAN ANDRÉS, Y VIRTUALMENTE A NIVEL NACIONAL.</t>
  </si>
  <si>
    <t>Entes territoriales, prestadores de servicios turísticos, cadena de valor del sector turístico y comunidad en general</t>
  </si>
  <si>
    <t>Crear una cultura turística sostenible a nivel nacional, a partir de la sensibilización frente a comportamientos sustentables, a través de la distribución de información en libros y packs de postales de manera virtual a nivel nacional</t>
  </si>
  <si>
    <t xml:space="preserve">FNTP-048-2016 </t>
  </si>
  <si>
    <t>FASE 1: APOYO A 200 GUÍAS DE TURISMO EN LA IMPLEMENTACIÓN DE NUEVE NORMAS TÉCNICAS SECTORIALES DE GUÍAS DE TURISMO (NTS-GT-005, NTS-GT-006, NTS-GT-007, NTS-GT-008, NTS-GT-009, NTS-GT-010, NTS-GT-011, NTS-GT-012 Y NTS-GT-013)</t>
  </si>
  <si>
    <t>FORTALECER LAS COMPETENCIAS EN EL MANEJO DEL IDIOMA INGLÉS DE HASTA A 100 PROFESORES DE LOS COLEGIOS AMIGOS DEL TURISMO, MEDIANTE UN PROGRAMA DE INMERSIÓN CON FORMADORES NATIVOS.</t>
  </si>
  <si>
    <t>Amazonas; Antioquia; Atlantico; Bolivar; Caldas; Cauca; Cordoba; Cundinamarca; Huila; Magdalena; Meta; Putumayo; Quindio; Risaralda; Santander; Tolima</t>
  </si>
  <si>
    <t>Guías de turismo</t>
  </si>
  <si>
    <t>Implementar y certificar 200 guías de turismo con el fin de que  cumplan y culminen los requisitos de las NTS de Guías de Turismo</t>
  </si>
  <si>
    <t xml:space="preserve">FNTP-049-2016 </t>
  </si>
  <si>
    <t>APLICATIVO MÓVIL Y TARJETAS PROFESIONALES PARA LA IDENTIFICACIÓN DE GUÍAS DE TURISMO FORMALES (DIRIGIDO A TURISTAS, GUÍAS DE TURISMO Y AUTORIDADES LOCALES DE TURISMO)</t>
  </si>
  <si>
    <t>REALIZAR EL PROCESO DE VERIFICACIÓN A NIVEL NACIONAL DE LA IMPLEMENTACIÓN DE LAS NORMAS TÉCNICAS SECTORIALES DE TURISMO SOSTENIBLE POR LOS PST.</t>
  </si>
  <si>
    <t xml:space="preserve">AMAZONAS   LA GUAJIRA
ANTIOQUIA   MAGDALENA
ARAUCA   META
ATLANTICO   NORTE DE SANTANDER
BOGOTÁ   NARIÑO
BOLIVAR   PUTUMAYO
BOYACÁ   QUINDIO
CALDAS   RISARALDA
CAQUETA   SAN ANDRES
CASANARE   SAN ANDRES Y PROVIDENCIA
CAUCA   SANTANDER
CESAR   TOLIMA
CHOCO   SUCRE
CORDOBA   VALLE DEL CAUCA
CUNDINAMARCA   VAUPES
GUAINIA   VICHADA
GUAVIARE    
HUILA 
</t>
  </si>
  <si>
    <t>Diferentes municipios a nivel nacional los cuales se determinaran una vexz finalice el proyecto.</t>
  </si>
  <si>
    <t xml:space="preserve">2348 guías de turismo, autoridades locales de turismo y la cadena de valor del sector turístico.
</t>
  </si>
  <si>
    <t xml:space="preserve">Contar con un aplico móvil que permita identificar los guías de turismo acreditados ante el Consejo Profesional de Guías de Turismo por parte de las autoridades locales de turismo y los turistas.
Beneficiar 2348 guías de turismo, entidades territoriales y administrativas para el control del ejercicio de la Guianza turística en el territorio nacional.                                                 
</t>
  </si>
  <si>
    <t xml:space="preserve">FNTP-064-2016 </t>
  </si>
  <si>
    <t>ECOTURISMO EN PNN DE COLOMBIA, COMO IMPULSO AL DESARROLLO REGIONAL Y LA COMPETITIVIDAD TURÍSTICA</t>
  </si>
  <si>
    <t>REALIZAR LA AUDITORIA DE CERTIFICACIÓN Y DE MANTENIMIENTO DE LA CERTIFICACIÓN VIRTUAL HASTA PARA 600 PRESTADORES DE SERVICIOS TURÍSTICOS PERTENECIENTES A LOS 12 CORREDORES TURÍSTICOS EN LAS NORMAS TÉCNICAS SECTORIALES DE TURISMO SOSTENIBLE.</t>
  </si>
  <si>
    <t>Amazonas; Arauca; Bolivar; Boyaca; Caldas; Cauca; Choco; Cundinamarca; Magdalena; Meta; Quindio; Risaralda; Tolima; Valle del Cauca; Vichada</t>
  </si>
  <si>
    <t>Los parques (PNN) con vocación turística que están incluidos dentro del proyecto son: 
1.    PNN Tayrona (Magdalena)           
2.    PNN Corales (Bolívar)        
3.    PNN Salamanca (Magdalena)     
4.    PNN Chingaza (Cundinamarca y Meta)  
5.    PNN Tuparro (Vichada)      
6.    PNN Amacayacu (Amazonas)       
7.    PNN Nevados (Caldas, Risaralda, Quindío y Tolima) 
8.    PNN Gorgona (Cauca)        
9.    PNN Utría (Chocó)   
10. PNN Uramba (Valle del Cauca)
11. PNN del Cocuy 
12. Valle del Cócora.</t>
  </si>
  <si>
    <t>Realizar las iniciativas productivas en los 12 PNN</t>
  </si>
  <si>
    <t>FNTP-063-2016</t>
  </si>
  <si>
    <t>FORTALECIMIENTO DEL BILINGÜISMO DEL PERSONAL VINCULADO AL TURISMO</t>
  </si>
  <si>
    <t>PRESTAR ASISTENCIA TÉCNICA DE SOPORTE Y MEJORAMIENTO A 113 INSTITUCIONES EDUCATIVAS QUE FORMAN PARTE DEL PROGRAMA COLEGIOS AMIGOS DEL TURISMO</t>
  </si>
  <si>
    <t>Prestadores de servicios turísticos, profesionales del sector y demás actores de la cadena de valor del turismo.</t>
  </si>
  <si>
    <t>20 prestadores de servicios turísticos capacitados frente al manejo de criterios de sostenibilidad en los destinos y mejoramiento de sus capacidades en el manejo del idioma inglés.</t>
  </si>
  <si>
    <t>FNTP-069-2016</t>
  </si>
  <si>
    <t>PROGRAMA DE FORMADORES EXTRANJEROS PARA LA ENSEÑANZA DEL INGLÉS</t>
  </si>
  <si>
    <t>ELABORAR Y DISEÑAR LOS GUIONES TEMÁTICOS, DESCRIPTIVOS E INTERPRETATIVOS A PARTIR DE LOS PRODUCTOS DE ALTO VALOR DE LOS 12 CORREDORES TURÍSTICOS</t>
  </si>
  <si>
    <t>Amazonas; Antioquia; Atlantico; Bolivar; Caldas; Huila; La Guajira; Magdalena; Quindio; Santander; Sucre</t>
  </si>
  <si>
    <t>prestadores de servicios turísticos, profesionales del sector y demás actores de la cadena de valor del turismo</t>
  </si>
  <si>
    <t xml:space="preserve">Hasta 1100 prestadores de servicios turísticos capacitadas mediante el desarrollo de un programa académico de inglés como segunda lengua con una duración de 5 meses. Hasta 100 prestadores de servicios turísticos capacitados mediante una actividad de inmersión de 23 días para el manejo de inglés como segunda lengua.
</t>
  </si>
  <si>
    <t>FNTP-089-2016</t>
  </si>
  <si>
    <t>SERVICIO DE TELECOMUNICACIÓN MÓVIL CON DESTINOS A 163 CORREDORES TURÍSTICOS</t>
  </si>
  <si>
    <t>INCREMENTAR LA COMPETITIVIDAD DE LA OFERTA TURÍSTICA DE COLOMBIA MEDIANTE EL DESARROLLO DE PROGRAMAS DE BILINGÜISMO EN ALGUNOS DESTINOS DE LA ESTRATEGIA DE CORREDORES TURÍSTICOS.</t>
  </si>
  <si>
    <t>Amazonas; Antioquia; Arauca; Atlantico; Bolivar; Boyaca; Caldas; Caqueta; Casanare; Cesar; Choco; Cordoba; Cundinamarca; Guainia; Guaviare; Huila; La Guajira; Magdalena; Meta; Nariño; Norte de Santander; Putumayo; Quindio; Risaralda; Santander; Sucre; Tolima; Valle del Cauca; Vaupes; Vichada</t>
  </si>
  <si>
    <t>Nacional</t>
  </si>
  <si>
    <t>La Policía de Turismo, con el aprovisionamiento de herramientas de telecomunicación, para ser utilizados en 163 corredores turísticos seguros</t>
  </si>
  <si>
    <t xml:space="preserve">Proveer con herramientas de telecomunicación a la Policía de Turismo, con destino a 163 corredores turísticos seguros,  para lograr una mayor integración con todo el equipo de trabajo de la red y garantizar la seguridad turística.
</t>
  </si>
  <si>
    <t>FNTP-117-2016</t>
  </si>
  <si>
    <t>DISEÑO, IMPLEMENTACIÓN Y SEGUIMIENTO DE CORREDORES TURÍSTICOS REGIONALES</t>
  </si>
  <si>
    <t>AMAZONAS ,LA GUAJIRA ,ANTIOQUIA ,MAGDALENA ,ARAUCA ,META ,ATLANTICO ,NORTE DE SANTANDER ,BOGOTÁ ,NARIÑO ,BOLIVAR ,PUTUMAYO ,BOYACÁ ,QUINDIO ,CALDAS , RISARALDA , CAQUETA , SAN ANDRES , CASANARE ,SAN ANDRES Y PROVIDENCIA ,CAUCA ,SANTANDER ,CESAR ,TOLIMA ,CHOCO ,SUCRE CORDOBA ,VALLE DEL CAUCA ,CUNDINAMARCA ,VAUPES, GUAINIA ,VICHADA ,GUAVIARE ,HUILA</t>
  </si>
  <si>
    <t>La población  y los prestadores de sservicios turisticos de cada corredor turístco regional</t>
  </si>
  <si>
    <t>Identificar problemáticas para definir acciones y compromisos, en pro del desarrollo de la competitividad de los municipios que conforman los corredores.</t>
  </si>
  <si>
    <t>76.02%</t>
  </si>
  <si>
    <t>FNTP-123-2016</t>
  </si>
  <si>
    <t>BECAS A LA EXCELENCIA EN TURISMO PARA ESTUDIANTES DE LOS COLEGIOS AMIGOS DEL TURISMO</t>
  </si>
  <si>
    <t>OTORGAR OPORTUNIDADES DE ACCESO A PROGRAMAS DE EDUCACIÓN SUPERIOR A BACHILLERES ACADÉMICOS DESTACADOS, QUE TERMINEN SUS ESTUDIOS DE EDUCACIÓN SECUNDARIA EN INSTITUCIONES EDUCATIVAS PÚBLICAS VINCULADAS AL PROGRAMA COLEGIOS AMIGOS DEL TURISMO</t>
  </si>
  <si>
    <t>186 estudiantes de los 113 Colegios Amigos del Turismo</t>
  </si>
  <si>
    <t>186 becas les permitirán a los estudiantes tener acceso a la educación superior.</t>
  </si>
  <si>
    <t>FNTP-132-2016</t>
  </si>
  <si>
    <t>APOYO A LOS PRESTADORES DE SERVICIOS TURÍSTICOS BENEFICIARIOS DEL PROYECTO FNT-083-2015, EN LA IMPLEMENTACIÓN DE LAS NTS DE TURISMO SOSTENIBLE</t>
  </si>
  <si>
    <t>REALIZAR JORNADA DE CAPACITACIÓN, COACHING EN LIDERAZGO E INTERCAMBIO DE CONOCIMIENTOS CON HASTA 52 LÍDERES DE LAS INICIATIVAS SELECCIONADAS EN EL MARCO DE LA CONVOCATORIA "IMPULSO AL TURISMO COMUNITARIO DE COLOMBIA", CON EL FIN DE ESTRUCTURAR LA RED NACIONAL DE TURISMO COMUNITARIO</t>
  </si>
  <si>
    <t>500 prestadores de servicios turísticos implementados</t>
  </si>
  <si>
    <t>FNTP-148-2016</t>
  </si>
  <si>
    <t>APOYO DE INICIATIVAS PARA EL IMPULSO DEL TURISMO COMUNITARIO</t>
  </si>
  <si>
    <t>APOYAR LA ELABORACIÓN Y EJECUCIÓN DE PROYECTOS Y/O INICIATIVAS DE BASE COMUNITARIA QUE PRESENTEN LAS COMUNIDADES, NEGRAS, AFROCOLOMBIANAS, RAIZALES Y PALANQUERAS, PUEBLOS INDÍGENAS Y CAMPESINOS PARA FORTALECER EL DESARROLLO EMPRESARIAL Y MEJORAR LA COMPETITIVIDAD TURÍSTICA DE DESTINO CONVIRTIENDO A ESTAS COMUNIDADES PRESTADORES DE SERVICIOS TURÍSTICOS DE CALIDAD.</t>
  </si>
  <si>
    <t xml:space="preserve">Amazonas, Antioquia, Arauca, Atlántico, Bolívar, Boyacá, Caldas, Caquetá, Casanare, Cauca, Cesar, Chocó, Córdoba, Cundinamarca, Guainía, Guaviare, Huila, La Guajira, Magdalena, Meta, Nariño, Norte de Santander, Putumayo, Quindio, Risaralda, San Andrés, Providencia y Santa Catalina, Santander, Sucre, Tolima, Valle del Cauca, Vaupés, Vichada
</t>
  </si>
  <si>
    <t>52 asociaciones de turismo comunitario en todo el territorio nacional</t>
  </si>
  <si>
    <t xml:space="preserve">52 emprendimientos de Turismo Comunitario fortalecidos para ofrecer productos turísticos diferenciados, competitivos y sostenibles. 
</t>
  </si>
  <si>
    <t>FNTP-155-2016</t>
  </si>
  <si>
    <t>APOYO PARA CERTIFICAR EN CALIDAD TURÍSTICA HASTA 150 AGENCIAS DE VIAJES QUE OPEREN ACTIVIDADES DE TURISMO DE AVENTURA EN COLOMBIA, EN UNA DE LAS NTS DE TURISMO DE AVENTURA QUE LE APLIQUEN</t>
  </si>
  <si>
    <t>FORTALECER LA CALIDAD EN LA PRESTACIÓN DEL SERVICIO DE LAS AGENCIAS DE VIAJES QUE OPERAN ACTIVIDADES DE TURISMO DE AVENTURA, MEDIANTE LA CERTIFICACIÓN EN UNA DE LAS NORMAS TÉCNICAS SECTORIALES DE TURISMO DE AVENTURA QUE LE APLIQUEN</t>
  </si>
  <si>
    <t>Amazonas; Antioquia; Boyaca; Caldas; Caqueta; Cundinamarca; Huila; Meta; Putumayo; Quindio; Santander; Tolima; Valle del Cauca</t>
  </si>
  <si>
    <t>Leticia</t>
  </si>
  <si>
    <t xml:space="preserve">150 agencias de viajes operadoras de turismo de aventura, cadena de valor del sector turístico y la comunidad en general.
</t>
  </si>
  <si>
    <t xml:space="preserve">Hasta 150 agencias de viajes operadoras de turismo de aventura certificadas en la NTS de turismo aventura que apliquen (NTS-AV-010,  NTS-AV-011, NTS-AV-012, NTS-AV-013, NTS-AV-014 y NTS-AV-015) y su posterior seguimiento en los dos años inmediatamente seguidos al otorgamiento de la certificación.
</t>
  </si>
  <si>
    <t>En ejcución</t>
  </si>
  <si>
    <t xml:space="preserve">FNTP-170-2016 </t>
  </si>
  <si>
    <t>VERIFICACIÓN PROCESO IMPLEMENTACIÓN NTS-TS</t>
  </si>
  <si>
    <t xml:space="preserve">Son 5000 verificaciones, 2500 presenciales y 2500 virtuales a nivel nacional </t>
  </si>
  <si>
    <t xml:space="preserve">Cinco mil prestadores de servicios turísticos verificados en las Normas Técnicas Sectoriales de obligatorio cumplimiento.
Implementación de controles y sanciones a que haya lugar.
</t>
  </si>
  <si>
    <t>FNTP-038-2017</t>
  </si>
  <si>
    <t>CERTIFICACIÓN Y MANTENIMIENTO DE LA CERTIFICACIÓN VIRTUAL EN NTS-TS HASTA PARA 600 PRESTADORES DE SERVICIOS TURÍSTICOS</t>
  </si>
  <si>
    <t xml:space="preserve">De manera directa los prestadores de servicios turísticos certificados, e indirectamente las regiones y la población a la que pertenecen prestadores certificados, así como la cadena de valor de la industria turística. 
</t>
  </si>
  <si>
    <t xml:space="preserve">Hasta 600 prestadores de servicios turísticos certificados virtualmente en la Norma Técnica Sectorial de Sostenibilidad que le corresponde.
</t>
  </si>
  <si>
    <t>FNTP-049-2017</t>
  </si>
  <si>
    <t>ASISTENCIA TÉCNICA DE SOPORTE Y MEJORAMIENTO A 113 INSTITUCIONES EDUCATIVAS QUE FORMAN PARTE DEL PROGRAMA COLEGIOS AMIGOS DEL TURISMO</t>
  </si>
  <si>
    <t xml:space="preserve">Instituciones educativas que forman parte del programa CAT, estudiantes, educadores y demás actores de la cadena de valor del turismo.  
</t>
  </si>
  <si>
    <t xml:space="preserve">Diseño e implementación de procedimientos para la evaluación de resultados y formulación de indicadores.
Diseño e implementación del Método e Instructivo para la formulación de planes de mejoramiento continuo. 
Bibliografía mínima para ser consultada por estudiantes y profesores de las IE que hagan parte del programa Colegios Amigos del Turismo.
</t>
  </si>
  <si>
    <t>FNTP-056-2017</t>
  </si>
  <si>
    <t>GUIONES TEMÁTICOS, DESCRIPTIVOS E INTERPRETATIVOS A PARTIR DE LOS PRODUCTOS DE ALTO VALOR DE LOS 12 CORREDORES TURÍSTICOS</t>
  </si>
  <si>
    <t xml:space="preserve">284 municipios integrados a los doce (12) corredores turísticos y su población, y la cadena de valor de la industria turística de Colombia.
</t>
  </si>
  <si>
    <t xml:space="preserve">Doce (12) guiones temáticos turísticos diseñados y 2400 guiones temáticos turísticos impresos.
</t>
  </si>
  <si>
    <t>FNTP-068-2017</t>
  </si>
  <si>
    <t>ACTUALIZACIÓN DEL INVENTARIO TURÍSTICO DE LOS MUNICIPIOS QUE CONFORMAN LOS 12 CORREDORES TURÍSTICOS</t>
  </si>
  <si>
    <t>DISEÑAR E IMPLEMENTAR UN MÓDULO A LA PLATAFORMA DE CORREDORES TURÍSTICOS, QUE PERMITAN EL REGISTRO CUALIFICADO DE ATRACTIVOS Y RECURSOS TURÍSTICOS DE LOS MUNICIPIOS QUE HACEN PARTE DE LOS 12 CORREDORES, POR MEDIO DE LA CONTRATACIÓN DEL RECURSO HUMANO LOCAL QUE CORRESPONDA A CADA UNO DE LOS CORREDORES PARA SU ACTUALIZACIÓN</t>
  </si>
  <si>
    <t xml:space="preserve">Se benefician los municipios que conforman los corredores turísticos, entes territoriales y demás actores pertenecientes a la cadena de valor del turismo. 
</t>
  </si>
  <si>
    <t xml:space="preserve">El proyecto pretende identificar la realidad turística de los corredores, así como sus fortalezas y potencialidades para el desarrollo de la actividad turística a través de los componentes ambientales, sociales, culturales y económicos de los territorios. De esta manera, el proyecto busca el desarrollo sostenible y competitivo de los municipios que integran cada corredor turístico regional
</t>
  </si>
  <si>
    <t>FNTP-055-2017</t>
  </si>
  <si>
    <t>BECAS A LA EXCELENCIA EN TURISMO, FASE II</t>
  </si>
  <si>
    <t>OTORGAR OPORTUNIDADES DE ACCESO A PROGRAMAS DE EDUCACIÓN SUPERIOR A BACHILLERES ACADÉMICAMENTE DESTACADOS, QUE TERMINEN SUS ESTUDIOS DE EDUACACIÓN SECUNDARIA EN INSTITUCIONES EDUCATIVAS PÚBLICAS VINCULADAS AL PROGRAMA COLEGIOS AMIGOS DEL TURISMO</t>
  </si>
  <si>
    <t xml:space="preserve">100 estudiantes de los Colegios Amigos del Turismo, para adelantar estudios de pregrado en programas turísticos, distribuidos de la siguiente manera:
</t>
  </si>
  <si>
    <t xml:space="preserve">Acceso a programas de Educación Superior a 100 bachilleres académicamente destacados, que terminen sus estudios de Educación Secundaria en Instituciones Educativas Públicas vinculadas al programa Colegios Amigos del Turismo. 
</t>
  </si>
  <si>
    <t xml:space="preserve">En ejecucion </t>
  </si>
  <si>
    <t>FNTP-148-2017</t>
  </si>
  <si>
    <t>PROGRAMA NACIONAL EN CAPACITACIÓN DE SERVICIO AL CLIENTE</t>
  </si>
  <si>
    <t>CAPACITAR EN SERVICIO A PERSONAL VINCULADO AL TURISMO A NIVEL NACIONAL EN ARAS DE FORTALECER SUS COMPETENCIAS LABORALES Y MEJORAR EL SERVICIO OFRECIDO A LOS TURISTAS Y VISITANTES</t>
  </si>
  <si>
    <t>Prestadores de servicios turisticos en 40 ciudades/ municipios</t>
  </si>
  <si>
    <t>Hasta 5850 personas vinculadas al sector turismo en 40 cuidades, capacitadas en servicio al cliente , como apoyo al fortalecimiento de sus competencias laboralres</t>
  </si>
  <si>
    <t>FNTP-191-2017</t>
  </si>
  <si>
    <t>PROGRAMA DE CAPACITACIÓN EN BILINGÜISMO PARA CORREDORES TURÍSTICOS</t>
  </si>
  <si>
    <t>1500 personas vinculadas al sector turismo</t>
  </si>
  <si>
    <t>Capacitar hasta 1350 personas en el idioma inglés, vinculadas al sector turismo a nivel nacional.</t>
  </si>
  <si>
    <t>0%</t>
  </si>
  <si>
    <t>AD1-FNTP-148-2016</t>
  </si>
  <si>
    <t>APOYAR LA ELABORACIÓN Y EJECUCIÓN DE PROYECTOS Y/O INICIATIVAS DE BASE COMUNITARIA QUE PRESENTEN LAS COMUNIDADES, NEGRAS, AFROCOLOMBIANAS, RAIZALES Y PALANQUERAS, PUEBLOS INDÍGENAS Y CAMPESINOS PARA FORTALECER EL DESARROLLO EMPRESARIAL Y MEJORAR LA COMPETITIVIDAD TURÍSTICA DE DESTINO CONVIRTIENDO A ESTAS COMUNIDADES PRESTADORES DE SERVICIOS TURÍSTICOS DE CALIDAD..</t>
  </si>
  <si>
    <t>Amazonas, Antioquia, Arauca, Atlántico, Bolívar, Boyacá, Caldas, Caquetá, Casanare, Cauca, Cesar, Chocó, Córdoba, Cundinamarca, Guainía, Guaviare, Huila, La Guajira, Magdalena, Meta, Nariño, Norte de Santander, Putumayo, Quindio, Risaralda, San Andrés, Providencia y Santa Catalina, Santander, Sucre, Tolima, Valle del Cauca, Vaupés, Vichada</t>
  </si>
  <si>
    <t>52 asociaciones de turismo comunitario</t>
  </si>
  <si>
    <t>52 emprendimientos de Turismo Comunitario fortalecidos para ofrecer productos turísticos diferenciados, competitivos y sostenibles</t>
  </si>
  <si>
    <t>FNTP-036-2018</t>
  </si>
  <si>
    <t>PROGRAMA DE INMERSIÓN CON FORMADORES NATIVOS PARA HASTA 100 PROFESORES DE INGLÉS, PERTENECIENTES A COLEGIOS AMIGOS DEL TURISMO</t>
  </si>
  <si>
    <t>100 profesores de ingles pertenecientes a Colegios Amigos del Turismo</t>
  </si>
  <si>
    <t xml:space="preserve">Hasta 100 profesores de inglés de Colegios Amigos del Turismo, capacitados en el idioma inglés, mediante inmersión con formadores nativos.
</t>
  </si>
  <si>
    <t>Precontractual</t>
  </si>
  <si>
    <t>FNTP-042-2018</t>
  </si>
  <si>
    <t>BECAS A LA EXCELENCIA EN TURISMO PARA ESTUDIANTES DE COLEGIOS AMIGOS DEL TURISMO - FASE III</t>
  </si>
  <si>
    <t xml:space="preserve">100 estudiantes de los Colegios Amigos del Turismo, para adelantar estudios de pregrado en programas turísticos, distribuidos de la siguiente manera:
- Profesional: 20 cupos
- Tecnológico: 40 cupos
- Técnico: 40 cupos
</t>
  </si>
  <si>
    <t xml:space="preserve">En ejecución </t>
  </si>
  <si>
    <t>FNTP-083-2018</t>
  </si>
  <si>
    <t>JORNADA DE CAPACITACIÓN Y COACHING CON LOS LÍDERES DE LAS INICIATIVAS SELECCIONADAS DEL PROGRAMA IMPULSO AL TURISMO COMUNITARIO, A FIN DE CONFORMAR LA RED NACIONAL DE TURISMO COMUNITARIO</t>
  </si>
  <si>
    <t>A la fecha no se han confirmado los municipios de impacto</t>
  </si>
  <si>
    <t xml:space="preserve">Hasta 52 líderes de las iniciativas seleccionadas en el marco del proyecto "Apoyo de Iniciativas para el impulso del Turismo Comunitario"a nivel nacional, la cadena de valor del sector turismo de las comunidades de población rural, campesina, indígena, mestiza o afrodescendiente, las entidades territoriales y los turistas, con el fin de que puedan conformar la Red Nacional de Turismo Comunitario, además, capacitados en coaching en liderazgo y competencias sociales.
</t>
  </si>
  <si>
    <t xml:space="preserve">Se espera que expertos nacionales e internacionales, capaciten mediante talleres teórico prácticos e intercambio de experiencias, hasta a 52 líderes de las iniciativas seleccionadas en el marco del proyecto "Apoyo de Iniciativas para el impulso del Turismo Comunitario", en el proceso de estructuración y conformación de una Red de Turismo Comunitario, con el fin de que puedan conformar la Red Nacional de Turismo Comunitario, además, capacitados en coaching en liderazgo y competencias sociales.
</t>
  </si>
  <si>
    <t xml:space="preserve">En contratación </t>
  </si>
  <si>
    <t>Infraestructura</t>
  </si>
  <si>
    <t>FNTP-021-2015</t>
  </si>
  <si>
    <t>CONSTRUCCIÓN DEL SENDERO ECO VÍA EN PUERTO NARIÑO, AMAZONAS</t>
  </si>
  <si>
    <t>CONTRIBUIR AL FORTALECIMIENTO DEL DESARROLLO TURÍSTICO DEL SENDERO PEATONAL ECOVÍA, SIENDO UN SITIO ESTRATÉGICO PARA LOS DIFERENTES TURISTA QUE VISITAN EL AMAZONAS.</t>
  </si>
  <si>
    <t>Veintiún (21) asentamientos humanos, en donde habitan pacíficamente cerca de 7000 personas, mayoritariamente Indígenas de las etnias Ticuna, Cocama y Yagua, veinte (20) asentamientos se encuentran ubicados en jurisdicción del Resguardo Ticuna, Cocama y Yagua de Puerto Nariño y uno (01) corresponde a la cabecera Municipal, aparte de turistas y etnoturismo</t>
  </si>
  <si>
    <t>Dotar al Municipio con escenarios turísticos que permitan al turista integrarse con la gran variedad de flora, fauna y recursos fluviales, teniendo como eje principal la conservación de los ecosistemas</t>
  </si>
  <si>
    <t>81,5%</t>
  </si>
  <si>
    <t>FNTP-227-2014</t>
  </si>
  <si>
    <t>CONSTRUCCIÓN DEL SENDERO MIRADOR TURÍSTICO EN LA CARRERA 12 ENTRE CALLE 8A Y CALLE 15 DE LA CIUDAD DE LETICIA, DEPARTAMENTO DEL AMAZONAS</t>
  </si>
  <si>
    <t>CONSTRUCCIÓN DE UN SENDERO MIRADOR, SENDERO PEATONAL ELEVADO DONDE EL TURISTA TENGA LA POSIBILIDAD DE REALIZAR UN RECORRIDO POR LA VARZEA (BOSQUES QUE CRECEN EN LAS LLANURAS DE INUNDACIÓN Y A LO LARGO DE LOS RÍOS) DEL RÍO AMAZONAS, BRINDANDO LA SENSACIÓN DE ESTAR CAMINANDO SOBRE EL RÍO. DURANTE EL RECORRIDO SE ENCONTRARÁN ÁREAS DE ESTAR Y DESCANSO COMO MIRADORES CUBIERTOS CON LÁMINAS TERMO ACÚSTICAS Y CON MOBILIARIOS (BANCAS EN CONCRETO, ILUMINACIÓN, BASUREROS INOXIDABLES) EN EL NIVEL SUPERIOR EN TEMPORADA DE AGUAS ALTAS, Y EN EL NIVEL INFERIOR UNAS ÁREAS DE PRESENTACIONES ARTÍSTICAS REGIONALES EN UNA ESPECIE DE MINI PLAZA CUBIERTA CON GRADERÍAS EN CONCRETO EN ÉPOCA DE AGUAS BAJAS, DONDE EL TURISTA PUEDA INTERACTUAR CON LA NATURALEZA DEL ENTORNO.</t>
  </si>
  <si>
    <t>Los habitantes del municipio, comerciantes y sector etnoturismo y turismo de naturaleza del municipio de Leticia, tendrán beneficios sociales, ambientales, económicos y turísticos</t>
  </si>
  <si>
    <t>Fortalecimiento de la competitividad turística del destino a través del fomento del ecoturismo</t>
  </si>
  <si>
    <t>Avance físico del proyecto al 30 septiembre 2018</t>
  </si>
  <si>
    <t>Promoción</t>
  </si>
  <si>
    <t>AD1-FNTP-227-2013</t>
  </si>
  <si>
    <t>REALIZACIÓN DE LOS EVENTOS DEL MINISTERIO DE COMERCIO, INDUSTRIA Y TURISMO Y EL FONDO NACIONAL DE TURISMO - FONTUR PARA EL AÑO 2014</t>
  </si>
  <si>
    <t>DESARROLLAR MAYOR FORTALECIMIENTO DE LA PROMOCIÓN Y COMPETITIVIDAD DEL TURISMO COLOMBIANO LIDERANDO LAS TEMÁTICAS AFINES AL SECTOR.</t>
  </si>
  <si>
    <t>MINISTERIO DE COMERCIO, INDUSTRIA Y TURISMO - MINCIT</t>
  </si>
  <si>
    <t>6/08/2014 
14/10/2014</t>
  </si>
  <si>
    <t>NACIONAL</t>
  </si>
  <si>
    <t>Población Nacional</t>
  </si>
  <si>
    <t>Desarrollar Mayor Fortalecimiento De La Promoción Y Competitividad Del Turismo Colombiano Liderando Las Temáticas Afines Al Sector.</t>
  </si>
  <si>
    <t>AD-FNTP-004-2014</t>
  </si>
  <si>
    <t>CAMPAÑA PLAN DE MEDIOS COLOMBIA ES REALISMO MÁGICO - SEGUNDA FASE</t>
  </si>
  <si>
    <t>CONTRIBUIR AL POSICIONAMIENTO GLOBAL DE COLOMBIA COMO DESTINO TURÍSTICO DE TALLA MUNDIAL, A TRAVÉS DE LA EXPOSICIÓN EN MEDIOS DE LA CAMPAÑA COLOMBIA ES REALISMO MÁGICO.</t>
  </si>
  <si>
    <t>Proexport</t>
  </si>
  <si>
    <t>FIDUCOLDEX PROEXPORT COLOMBIA</t>
  </si>
  <si>
    <t>Contribuir al Posicionamiento Global De Colombia Como Destino Turístico De Talla Mundial, A Través De La Exposición En Medios De La Campaña Colombia Es Realismo Mágico.</t>
  </si>
  <si>
    <t>Liberado</t>
  </si>
  <si>
    <t>AD-FNTP-227-2013</t>
  </si>
  <si>
    <t>FNTP-004-2014</t>
  </si>
  <si>
    <t>Contribuir Al Posicionamiento Global De Colombia Como Destino Turístico De Talla Mundial, A Través De La Exposición En Medios De La Campaña Colombia Es Realismo Mágico.</t>
  </si>
  <si>
    <t>FNTP-014-2014</t>
  </si>
  <si>
    <t>INFORMALIDAD HOTELERA</t>
  </si>
  <si>
    <t>REALIZAR CIENTO CINCUENTA Y SEIS (156) EMISIONES DEL COMERCIAL REFERENCIA: HOTELERIA ILEGAL 2, CÓDIGO 99089, CREADO POR LA PRODUCTORA HAROLD ZEA &amp; ASOCIADOS, EN LOS CANALES RCN TV Y CARACOL TV, LOS DOS MEDIOS DE TELEVISIÓN CON MAS AUDIENDIA EN COLOMBIA, CON EL FIN DE ADVERTIR SOBRE LA INFORMALIDAD HOTELERA A TURÍSTAS Y A PRESTADORES DE SERVICIOS HOTELEROS, ANTES DE LA TEMPORADA DE SEMANA SANTA Y MITAD DE AÑO DE 2014.</t>
  </si>
  <si>
    <t xml:space="preserve">Realizar Ciento Cincuenta Y Seis (156) Emisiones Del Comercial Referencia: Hoteleria Ilegal 2, Código 99089, Creado Por La Productora Harold Zea &amp; Asociados, En Los Canales Rcn Tv </t>
  </si>
  <si>
    <t>FNTP-032-2014</t>
  </si>
  <si>
    <t>PUNTOS DE INFORMACIÓN TURÍSTICA DIGITALES</t>
  </si>
  <si>
    <t>GENERAR UNA MAYOR COBERTURA EN LA PRESENTACIÓN DEL SERVICIO DE INFORMACIÓN TURÍSTICA A TRAVÉS DE LOS PUNTOS DE INFORMACIÓN TURÍSTICA DIGITALES DE LA RED NACIONAL</t>
  </si>
  <si>
    <t>FONDO NACIONAL DE TURISMO - FONTUR</t>
  </si>
  <si>
    <t>Generar Una Mayor Cobertura En La Presentación Del Servicio De Información Turística A Través De Los Puntos De Información Turística Digitales De La Red Nacional</t>
  </si>
  <si>
    <t>FNTP-038-2014</t>
  </si>
  <si>
    <t>ADMINISTRACIÓN Y MEJORAMIENTO DE LA RED NACIONAL DE PUNTOS DE INFORMACIÓN TURÍSTICA</t>
  </si>
  <si>
    <t>MEJORAR LA COMPETITIVIDAD Y FORTALECER LA RED NACIONAL DE PUNTOS DE INFORMACIÓN TURÍSTICA A TRAVÉS DE LA IMPLEMENTACIÓN DE HERRAMIENTAS QUE FACILITEN EL DESARROLLO DE LAS ACTIVIDADES CON EL FIN DE PRESTAR UN SERVICIO MAS COMPLETO Y DE MEJOR CALIDAD</t>
  </si>
  <si>
    <t>Mejorar La Competitividad Y Fortalecer La Red Nacional De Puntos De Información Turística A Través De La Implementación De Herramientas Que Faciliten El Desarrollo De Las Actividad</t>
  </si>
  <si>
    <t>FNTP-051-2014</t>
  </si>
  <si>
    <t>INVESTIGACIÓN DE MERCADOS DE LA GASTRONOMÍA COLOMBIANA</t>
  </si>
  <si>
    <t>REALIZAR UN ESTUDIO DE MERCADOS SOBRE LA GASTRONOMIA COLOMBIANA PARA PODER GENERAR UNA ESTRATEGIA QUE LA ESTABLEZCA COMO UN PRODUCTO TURÍSTICO NACIONAL, IDENTIFICANDO Y CARACTERIZANDO LA OFERTA Y LA DEMANDA QUE SE PRESENTA EN EL PAÍS.</t>
  </si>
  <si>
    <t>Realizar Un Estudio De Mercados Sobre La Gastronomia Colombiana Para Poder Generar Una Estrategia Que La Establezca Como Un Producto Turístico Nacional, Identificando Y Caracteriza</t>
  </si>
  <si>
    <t>FNTP-057-2014</t>
  </si>
  <si>
    <t>DIFUSIÓN DE LA CAMPAÑA NACIONAL DE PREVENCIÓN DE LA ESCNNA EN VIALES Y TURISMO</t>
  </si>
  <si>
    <t>DESARROLLAR UNA ESTRATEGIA DE COMUNICACIÓN INTEGRAL QUE CONTRIBUYA A LA PROMOCIÓN DEL TURISMO RESPONSABLE EN COLOMBIA PROMOVIENDO LA PROTECCIÓN DE LOS NIÑOS, NIÑAS Y ADOLESCENTES DEL DELITO DE LA ESCNNA EN EL CONTEXTO DE VIAJES Y TURISMO.</t>
  </si>
  <si>
    <t>Desarrollar Una Estrategia De Comunicación Integral Que Contribuya A La Promoción Del Turismo Responsable En Colombia Promoviendo La Protección De Los Niños, Niñas Y Adolescentes de Colombia</t>
  </si>
  <si>
    <t>Informe final de Proyecto</t>
  </si>
  <si>
    <t>FNTP-059-2014</t>
  </si>
  <si>
    <t>PLAN DE MEDIOS IV</t>
  </si>
  <si>
    <t>DESARROLLAR E IMPLEMENTAR LA CUARTA FASE DE UN PLAN DE MEDIOS PARA PROMOCIONAR EL USO DE LAS AGENCIAS DE VIAJES CON EL FIN DE ORIENTAR LAS VENTAS HACIAS ELLAS COMO EL PRINICIPAL CANAL DE COMPRA DE PRODUCTOS Y SERVICIOS TURÍSTICOS, A TRAVÉS DE LA CAMPAÑA "HAY COSAS QUE SÓLO LAS AGENCIAS DE VIAJES TE PUEDEN DECIR"</t>
  </si>
  <si>
    <t>Gremio</t>
  </si>
  <si>
    <t>Anato</t>
  </si>
  <si>
    <t>ASOCIACIÓN COLOMBIANA DE AGENCIAS DE VIAJES Y TURISMO - ANATO</t>
  </si>
  <si>
    <t>Desarrollar E Implementar La Cuarta Fase De Un Plan De Medios Para Promocionar El Uso De Las Agencias De Viajes Con El Fin De Orientar Las Ventas Hacia Ellas Como El Prinicipal Canal de compra de productos y servicios turísticos</t>
  </si>
  <si>
    <t>FNTP-072-2014</t>
  </si>
  <si>
    <t>VI CONCURSO NACIONAL DE FOTOGRAFÍA TURÍSTICA “REVELA COLOMBIA 2014”</t>
  </si>
  <si>
    <t>PROMOCIONAR LA BIODIVERSIDAD Y BELLEZA NATURAL DE COLOMBIA A TRAVÉS DE LA CONVOCATORIA DEL CONCURSO QUE BUSCA QUE LOS VISITANTES QUE RECORREN NUESTRO PAÍS CAPTUREN EN IMÁGENES FOTOGRÁFICAS LOS ATRACTIVOS NATURALES Y PATRIMONIALES EXISTENTES EN EL TERRITORIO NACIONAL</t>
  </si>
  <si>
    <t>Promocionar La Biodiversidad Y Belleza Natural De Colombia A Través De La Convocatoria Del Concurso Que Busca Que Los Visitantes Que Recorren Nuestro País Capturen En Imágenes Foto</t>
  </si>
  <si>
    <t>FNTP-076-2014</t>
  </si>
  <si>
    <t xml:space="preserve">DISEÑO, DIAGRAMACIÓN, EDICIÓN Y PUBLICACIÓN DEL ANUARIO ESTADÍSTICO DE TURISMO </t>
  </si>
  <si>
    <t>DISEÑAR, DIAGRAMAR, EDITAR Y PUBLICAR EL ANUARIO ESTADÍSTICO DE TURISMO 2012-2013 PARA SUMINISTRAR INFORMACIÓN ACTUALIZADA A LAS PERSONAS Y/O ENTIDADES INTERESADAS EN CONOCER LA INFORMACIÓN DEL SECTOR PARA LA TOMA DE DECISIONES</t>
  </si>
  <si>
    <t xml:space="preserve"> Suministrar Información Actualizada A Las Personas Y/O Entidades Interesadas En Conocer La Información del sector</t>
  </si>
  <si>
    <t>FNTP-084-2014</t>
  </si>
  <si>
    <t>BOGOTÁ, UNA CIUDAD GASTRONÓMICA</t>
  </si>
  <si>
    <t>POSICIONAR A COLOMBIA COMO DESTINO GASTRONÓMICO, A TRAVÉS DE ALIMENTARTE, EVENTO DONDE TURISTAS Y VISITANTES QUE LLEGAN A BOGOTÁ TIENEN EN POCOS DÍAS UNA COMPLETA MUESTRA DE LA AMPLIA OFERTA GASTRONÓMICA QUE OFRECE EL PAÍS</t>
  </si>
  <si>
    <t>Entidad territorial</t>
  </si>
  <si>
    <t>Corporación / Instituto de turismo</t>
  </si>
  <si>
    <t>INSTITUTO DISTRITAL DE TURISMO - ALCALDÍA DE BOGOTÁ</t>
  </si>
  <si>
    <t>Posicionar A Colombia Como Destino Gastronómico</t>
  </si>
  <si>
    <t>FNTP-090-2014</t>
  </si>
  <si>
    <t>INVESTIGACIÓN DE MERCADOS SOBRE LA GASTRONOMÍA COLOMBIANA A NIVEL INTERNACIONAL</t>
  </si>
  <si>
    <t>REALIZAR UN ESTUDIO DE MERCADOS SOBRE LA GASTRONOMÍA COLOMBIANA A NIVEL INTERNACIONAL PARA GENERAR UNA ESTRATEGIA QUE LA ESTABLEZCA COMO UN PRODUCTO TURÍSTICO, ANALIZANDO LA OFERTA Y LA DEMANDA QUE SE PRESENTA EN EL EXTRANJERO, A TRAVÉS DE UN PROFUNDO CONOCIMIENTO Y ENTENDIMIENTO DEL MERCADO</t>
  </si>
  <si>
    <t>Generar  una Estrategia sobre La Gastronomía Colombiana Como Un Producto Turístico</t>
  </si>
  <si>
    <t>FNTP-100-2014</t>
  </si>
  <si>
    <t>CENSO NACIONAL DE AGENCIAS DE VIAJES 2014</t>
  </si>
  <si>
    <t>HACER UN DIAGNOSTICO DEL ESTADO ACTUAL DE LAS AGENCIAS DE VIAJES COLOMBIANAS EN DIFERENTES ASPECTOS, CARACTERIZANDOLAS Y EVALUANDO SUS PRINCIPALES NECESIDADES PARA LA CREACIÓN DE NUEVAS ESTRATEGIAS E INICIATIVAS QUE PERMITAN EL MEJORAMIENTO DE LA COMPETITIVIDAD DEL SECTOR.</t>
  </si>
  <si>
    <t>Hacer Un Diagnostico Del Estado Actual De Las Agencias De Viajes Colombianas ,  Para La Creación De Nuevas estrategias e iniciativas que permitan el mejoramiento de la competitividad del sector.</t>
  </si>
  <si>
    <t>FNTP-114-2014</t>
  </si>
  <si>
    <t>RUEDA DE NEGOCIOS EN EL MARCO DEL CONGRESO NACIONAL HOTELERO 2014</t>
  </si>
  <si>
    <t>GENERAR UN ESPACIO EN EL MARCO DEL CONGRESO NACIONAL HOTELERO PARA QUE LOS HOTELEROS COLOMBIANOS PUEDAN REALIZAR ALIANZAS COMERCIALES ESTRATÉGICAS CON AGENCIAS MAYORISTAS NACIONALES.</t>
  </si>
  <si>
    <t>Cotelco</t>
  </si>
  <si>
    <t>ASOCIACIÓN HOTELERA DE COLOMBIA - COTELCO</t>
  </si>
  <si>
    <t>Realizar Alianzas Comerciales Estratégicas Con Agencias Mayoristas Nacionales</t>
  </si>
  <si>
    <t>FNTP-120-2014</t>
  </si>
  <si>
    <t>PROMOCIÓN INTERNACIONAL DE COLOMBIA CON AEROLÍNEAS</t>
  </si>
  <si>
    <t>PROMOCIONAR A COLOMBIA COMO DESTINO TURÍSTICO INTERNACIONAL POR MEDIO DEL TRABAJO CONJUNTO CON LAS AEROLÍNEAS QUE TENGAN CONECTIVIDAD AÉREA CON COLOMBIA Y OPEREN NUVAS RUTAS AÉREAS</t>
  </si>
  <si>
    <t xml:space="preserve">Promocionar A Colombia Como Destino Turístico Internacional Por Medio Del Trabajo Conjunto Con Las Aerolíneas </t>
  </si>
  <si>
    <t>FNTP-121-2014</t>
  </si>
  <si>
    <t>SEMANAS DE COLOMBIA EN LOS MERCADOS INTERNACIONALES</t>
  </si>
  <si>
    <t>PROMOCIONAR A COLOMBIA COMO DESTINO TURÍSTICO EN LAS SEMANAS DE COLOMBIA, A TRAVÉS DE ACCIONES QUE DEN A CONOCER EL DESTINO Y GENEREN OPORTUNIDADES DE NEGOCIO PARA LOS EMPRESARIOS COLOMBIANOS EN LOS DIFERENTES MERCADOS INTERNACIONALES</t>
  </si>
  <si>
    <t xml:space="preserve">Promocionar A Colombia Como Destino Turístico En Las Semanas De Colombia, A Través De Acciones Que Generen Oportunidades De Negocio Para Los Empresarios </t>
  </si>
  <si>
    <t>FNTP-122-2014</t>
  </si>
  <si>
    <t>PARTICIPACIÓN DE COLOMBIA EN FERIAS ESPECIALIZADAS TURISMO EN LA NATURALEZA</t>
  </si>
  <si>
    <t>PROMOCIONAR A COLOMBIA COMO DESTINO TURÍSTICO EN EL MARCO DE LAS FERIAS DE TURISMO DE AVENTURA Y NATURALEZA MAS IMPORTANTES DE LOS MERCADOS PRORITARIOS PARA ESTE SECTOR EN COLOMBIA: REINO UNIDO, MÉXICO, FRANCIA. ESTADOS UNIDOS, CANADÁ, ESPAÑA, ARGENTINA, ALEMANIA, POLONIA, HOLANDA, SUIZA, SUECIA Y LATINOAMERICA</t>
  </si>
  <si>
    <t xml:space="preserve">Promocionar A Colombia Como Destino Turístico En El Marco De Las Ferias De Turismo De Aventura Y Naturaleza </t>
  </si>
  <si>
    <t>FNTP-123-2014</t>
  </si>
  <si>
    <t>COLOMBIA NATURE TRAVEL MART RUEDA DE NEGOCIOS</t>
  </si>
  <si>
    <t>DAR A CONOCER LA OFERTA PREPARADA DEL SEGMENTO TURISMO EN LA NATURALEZA DE COLOMBIA, A LOS PRINCIPALES DISTRIBUIDORES (MAYORISTAS E INTERMEDIARIOS ESPECIALIZADOS DE TURISMO EN LA NATURALEZA) DE LOS MERCADOS PRIORITARIOS IDENTIFICADOS: ESTADOS UNIDOS, CANADÁ BRASIL, CHILE, ARGENTINA, MÉXICO, UK, ALEMANIA, ITALIA, JAPÓN Y AUSTRALIANOS.</t>
  </si>
  <si>
    <t>Dar A Conocer La Oferta Preparada Del Segmento Turismo En La Naturaleza De Colombia, A Los Principales Distribuidores (Mayoristas E Intermediarios Especializados De Turismo En La Naturaleza</t>
  </si>
  <si>
    <t>FNTP-126-2014</t>
  </si>
  <si>
    <t>PROMOCIÓN DE COLOMBIA COMO DESTINO TURÍSTICO DE REUNIONES 2014</t>
  </si>
  <si>
    <t>PROMOCIONAR A COLOMBIA COMO DESTINO INTERNACIONAL PARA LA REALIZACIÓN DE EVENTOS EN EL PAÍS</t>
  </si>
  <si>
    <t>Promocionar A Colombia Como Destino Internacional Para La Realización De Eventos En El País</t>
  </si>
  <si>
    <t>96.6 %</t>
  </si>
  <si>
    <t>FNTP-130-2014</t>
  </si>
  <si>
    <t>MACRORUEDA ALIANZA PACIFICO</t>
  </si>
  <si>
    <t>DAR A CONOCER LA OFERTA TURÍSTICA COLOMBIANA A LOS PRINICIPALES MAYORISTAS DE TURISMO DE LOS MERCADOS MIEMBROS DE LA ALIANZA DEL PACÍFICO</t>
  </si>
  <si>
    <t>Dar A Conocer La Oferta Turística Colombiana A Los Prinicipales Mayoristas De Turismo De Los Mercados Miembros De La Alianza Del Pacífico</t>
  </si>
  <si>
    <t>FNTP-158-2014</t>
  </si>
  <si>
    <t>PARTICIPACIÓN DE AGENCIAS DE VIAJES COLOMBIANAS EN FERIAS Y RUEDAS DE NEGOCIOS INTERNACIONALES 2014</t>
  </si>
  <si>
    <t>APOYAR LA PARTICIPACIÓN DE LAS AGENCIAS DE VIAJES COLOMBIANAS COMO PRODUCTO TURÍSTICO RECEPTIVO EN 4 FERIAS TURÍSTICAS Y 5 RUEDAS DE NEGOCIOS INTERNACIONALES A REALIZARSE DURANTE EL AÑO 2014</t>
  </si>
  <si>
    <t>Apoyar La Participación De Las Agencias De Viajes Colombianas Como Producto Turístico Receptivo En 4 Ferias Turísticas Y 5 Ruedas De Negocios Internacionales</t>
  </si>
  <si>
    <t>FNTP-173-2014</t>
  </si>
  <si>
    <t>PARTICIPACIÓN DE LOS 32 DEPARTAMENTOS DE COLOMBIA, MINISTERIO DE COMERCIO, INDUSTRIA Y TURISMO, FONDO NACIONAL DE TURISMO Y LA RED TURÍSTICA DE PUEBLOS PATRIMONIO EN LA VITRINA TURÍSTICA DE ANATO 2015</t>
  </si>
  <si>
    <t>BRINDAR A LOS 32 DEPARTAMENTOS Y LOS 17 MUNICIPIOS DE LA RED TURÍSTICA DE PUEBLOS PATRIMONIO, UN ESPACIO DE PROMOCIÓN TURÍSTICA DEL DESTINO Y SUS ATRACTIVOS, ASÍ COMO HACER PRESENCIA INSTITUCIONAL DEL FONTUR Y MINCIT</t>
  </si>
  <si>
    <t>Prestadores de servicios turísticos en general pertenecientes a la cadena de valor (agencias de viajes, aerolíneas, hoteles, restaurantes, transportadores, guías, etc</t>
  </si>
  <si>
    <t>Posicionar La Gastronomía Colombiana Destacando Los Ingredientes Tradicionales De La Cocina Autóctona, Para Lograr Diferenciarlos Y Posicionarlos A Nivel Internacional</t>
  </si>
  <si>
    <t>FNTP-211-2014</t>
  </si>
  <si>
    <t>PARTICIPACIÓN DE COLOMBIA EN MADRID FUSIÓN 2015</t>
  </si>
  <si>
    <t>POSICIONAR LA GASTRONOMÍA COLOMBIANA, DESTACANDO LOS INGREDIENTES TRADICIONALES DE LA COCINA AUTÓCTONA, PARA LOGRAR DIFERENCIARLOS Y POSICIONARLOS A NIVEL INTERNACIONAL</t>
  </si>
  <si>
    <t>Diseñar, Diagramar, Hacer Corrección De Estilo, Imprimir, Y Copiar En Usb Los Ejemplares De Cada Uno De Los Documentos De Políticas Públicas De Turismo.</t>
  </si>
  <si>
    <t>FNTP-225-2014</t>
  </si>
  <si>
    <t>DISEÑO, DIAGRAMACIÓN E IMPRESIÓN DE POLÍTICAS PUBLICAS DEL SECTOR TURÍSTICO</t>
  </si>
  <si>
    <t>DISEÑAR, DIAGRAMAR, HACER CORRECCIÓN DE ESTILO, IMPRIMIR, Y COPIAR EN USB LOS EJEMPLARES DE CADA UNO DE LOS DOCUMENTOS DE POLÍTICAS PÚBLICAS DE TURISMO.</t>
  </si>
  <si>
    <t>FNTP-227-2013</t>
  </si>
  <si>
    <t>06/02/2014 
22/07/2014 
26/08/2014 
14/10/2014</t>
  </si>
  <si>
    <t>quibdó, Popayán, San José del Guaviare, Valledupar, Rioahacha, Palenque, San Andrés y Providencia, Pasto, Vélez, Leticia, Acacías, Armenia, Pereira y Manizales.</t>
  </si>
  <si>
    <t xml:space="preserve">Promocionar Intensivamente A Puerto Nariño Como Destino Turístico De Calidad, Con El Fin De Dar A Conocer El Municipio A Nivel Nacional Y Tambien Incrementar El Número De Turistas </t>
  </si>
  <si>
    <t>FNTP-242-2013</t>
  </si>
  <si>
    <t>PRODUCCIÓN DE MATERIAL AUDIOVISUAL (VIDEO Y UN COMERCIAL PARA PROYECTAR EN CINES Y MEDIOS TELEVISIVOS), PARA LA PROMOCIÓN TURÍSTICA DEL MUNICIPIO DE PUERTO NARIÑO-AMAZONAS; CAMPAÑA "PUERTO NARIÑO"-PARAÍSO ESCONDIDO EN EL AMAZONAS"</t>
  </si>
  <si>
    <t>PROMOCIONAR INTENSIVAMENTE A PUERTO NARIÑO COMO DESTINO TURÍSTICO DE CALIDAD, CON EL FIN DE DAR A CONOCER EL MUNICIPIO A NIVEL NACIONAL Y TAMBIEN INCREMENTAR EL NÚMERO DE TURISTAS Y POR TANTO LOS INGRESOS ECONÓMICOS A LOS DIFERENTES ESLABONES DE LA CADENA PRODUCTIVA DEL TURISMO EN EL MUNICIPIO.</t>
  </si>
  <si>
    <t>Alcaldía</t>
  </si>
  <si>
    <t>ALCALDÍA DE PUERTO NARIÑO</t>
  </si>
  <si>
    <t>PUERTO NARIÑO</t>
  </si>
  <si>
    <t>Promocionar Los Destinos Turísticos Potenciales Y/O En Crisis A Traves De Campañas Publicitarias O De Promoción</t>
  </si>
  <si>
    <t>FNTP-276-2013</t>
  </si>
  <si>
    <t>CAMPAÑA DE PROMOCIÓN Y DIFUSIÓN PARA DESTINOS POTENCIALES</t>
  </si>
  <si>
    <t>PROMOCIONAR LOS DESTINOS TURÍSTICOS POTENCIALES Y/O EN CRISIS A TRAVES DE CAMPAÑAS PUBLICITARIAS O DE PROMOCIÓN</t>
  </si>
  <si>
    <t>Promocionar Los Principales Destinos Colombianos En El Marco De Sus Festividades A Traves De Un Plan De Medios</t>
  </si>
  <si>
    <t>FNTP-277-2013</t>
  </si>
  <si>
    <t>PROMOCIÓN Y DIFUSIÓN DE DESTINOS NACIONALES EN EL MARCO DE SUS FESTIVIDADES</t>
  </si>
  <si>
    <t>PROMOCIONAR LOS PRINCIPALES DESTINOS COLOMBIANOS EN EL MARCO DE SUS FESTIVIDADES A TRAVES DE UN PLAN DE MEDIOS</t>
  </si>
  <si>
    <t>Promocionar Los Destinos Turísticos De Colombia A Traves De La Campaña Nacional De Turismo</t>
  </si>
  <si>
    <t>FNTP-278-2013</t>
  </si>
  <si>
    <t>CAMPAÑA NACIONAL DE TURISMO 2014</t>
  </si>
  <si>
    <t>PROMOCIONAR LOS DESTINOS TURÍSTICOS DE COLOMBIA A TRAVES DE LA CAMPAÑA NACIONAL DE TURISMO</t>
  </si>
  <si>
    <t>Generar Oportunidades De Negocios Para Los Empresarios Del Sector Turístico, Nacional A Través De La Realización De Las Versiones Xxxiii A Xlvi De La Rueda De Negocios "Turismo Negocia"</t>
  </si>
  <si>
    <t>FNTP-282-2013</t>
  </si>
  <si>
    <t>REALIZAR RUEDAS DE NEGOCIOS "TURISMO NEGOCIA" EN 14 CIUDADES DE COLOMBIA</t>
  </si>
  <si>
    <t>GENERAR OPORTUNIDADES DE NEGOCIOS PARA LOS EMPRESARIOS DEL SECTOR TURÍSTICO, NACIONAL A TRAVÉS DE LA REALIZACIÓN DE LAS VERSIONES XXXIII A XLVI DE LA RUEDA DE NEGOCIOS "TURISMO NEGOCIA"</t>
  </si>
  <si>
    <t>Promocionar A Colombia Como Destino Turísico En El Marco De Las Ferias De Turismo Establecidas, Que Se Llevará A Cabo En Los Mercados De Reino Unido, Francia, Estados Unidos, España</t>
  </si>
  <si>
    <t>92.37%</t>
  </si>
  <si>
    <t>FNTP-286-2013</t>
  </si>
  <si>
    <t>PROYECTOS FERIAS Y EVENTOS INTERNACIONALES PROEXPORT 2014</t>
  </si>
  <si>
    <t>PROMOCIONAR A COLOMBIA COMO DESTINO TURÍSICO EN EL MARCO DE LAS FERIAS DE TURISMO ESTABLECIDAS, QUE SE LLEVARÁ A CABO EN LOS MERCADOS DE REINO UNIDO, FRANCIA, ESTADOS UNIDOS, ESPAÑA, BRASIL, JAPON, ALEMANIA, BOLIVIA, CHINA, PERÚ, VENEZUELA, COREA, ARGENTINA, RUSIA, ECUADOR Y EMIRATOS ARABES</t>
  </si>
  <si>
    <t>Apoyar La Participación De Las Agencias De Viajes Colombianas En Ferias Turísticas Y Ruedas De Negocios Internacionales A Realizarse Durante El 2015.</t>
  </si>
  <si>
    <t>AD-FNTP-018-2015</t>
  </si>
  <si>
    <t>PARTICIPACIÓN DE AGENCIAS DE VIAJES COLOMBIANAS EN FERIAS Y RUEDAS DE NEGOCIOS INTERNACIONALES 2015</t>
  </si>
  <si>
    <t>APOYAR LA PARTICIPACIÓN DE LAS AGENCIAS DE VIAJES COLOMBIANAS EN FERIAS TURÍSTICAS Y RUEDAS DE NEGOCIOS INTERNACIONALES A REALIZARSE DURANTE EL 2015.</t>
  </si>
  <si>
    <t xml:space="preserve">ASOCIACIÓN COLOMBIANA DE AGENCIAS DE VIAJES Y TURISMO - ANATO </t>
  </si>
  <si>
    <t>Desarrollar Misiones En Mercados Clave Para El Sector Turístico Colombiano</t>
  </si>
  <si>
    <t>87.75%</t>
  </si>
  <si>
    <t>AD-FNTP-260-2014</t>
  </si>
  <si>
    <t>MISIONES TURISMO VACACIONAL Y TURISMO DE REUNIONES PARA PYMES COLOMBIANAS</t>
  </si>
  <si>
    <t>DESARROLLAR MISIONES EN MERCADOS CLAVE PARA EL SECTOR TURÍSTICO COLOMBIANO</t>
  </si>
  <si>
    <t>Procolombia</t>
  </si>
  <si>
    <t>PROCOLOMBIA</t>
  </si>
  <si>
    <t>Promocionar A Colombia Como Destino Turístico Internacional</t>
  </si>
  <si>
    <t>AD-FNTP-261-2014</t>
  </si>
  <si>
    <t>FERIAS INTERNACIONALES 2015</t>
  </si>
  <si>
    <t>PROMOCIONAR A COLOMBIA COMO DESTINO TURÍSTICO INTERNACIONAL</t>
  </si>
  <si>
    <t xml:space="preserve">FERIAS INTERNACIONALES 2015 </t>
  </si>
  <si>
    <t xml:space="preserve">Dar A Conocer La Oferta Preparada Del Segmento Turismo En La Naturaleza En Colombia, A Los Principales Distribuidores </t>
  </si>
  <si>
    <t>AD-FNTP-262-2014</t>
  </si>
  <si>
    <t>COLOMBIA NATURE TRAVEL MART RUEDA DE NEGOCIOS 2015</t>
  </si>
  <si>
    <t>DAR A CONOCER LA OFERTA PREPARADA DEL SEGMENTO TURISMO EN LA NATURALEZA EN COLOMBIA, A LOS PRINCIPALES DISTRIBUIDORES (MAYORISTAS, E INTERMEDIARIOS ESPECIALIZADOS DE TURISMO EN LA NATURALEZA) DE LOS MERCADOS PRIORITARIOS IDENTIFICADOS: ESTADOS UNIDOS, CANADA, BRASIL, CHILE, ARGENTINA, MEXICO, UK, ESPAÑA, ALEMANIA E ITALIA.</t>
  </si>
  <si>
    <t>Promocionar A Colombia Como Destino Turístico Internacional Por Medio Del Trabajo Conjunto Con Las Aerolíneas Que Tengan Conectividad Aérea Con Colombia Y Operen Nuevas Rutas Aéreas</t>
  </si>
  <si>
    <t>AD-FNTP-263-2014</t>
  </si>
  <si>
    <t xml:space="preserve">PROMOCIÓN INTERNACIONAL DE COLOMBIA CON AEROLÍNEAS </t>
  </si>
  <si>
    <t>PROMOCIONAR A COLOMBIA COMO DESTINO TURÍSTICO INTERNACIONAL POR MEDIO DEL TRABAJO CONJUNTO CON LAS AEROLÍNEAS QUE TENGAN CONECTIVIDAD AÉREA CON COLOMBIA Y OPEREN NUEVAS RUTAS AÉREAS.</t>
  </si>
  <si>
    <t>Promocionar A Colombia Como Destino Turístico Internacional Por Medio Del Trabajo Conjunto Con Las Aerolíneas Que Tengan Conectividad Aérea Con Colombia Y Operen Nuevas Rutas Aérea</t>
  </si>
  <si>
    <t>98.05%</t>
  </si>
  <si>
    <t>Promocionar A Colombia Como Destino De Turismo Internacional</t>
  </si>
  <si>
    <t>AD-FNTP-264-2014</t>
  </si>
  <si>
    <t>SEMANAS DE COLOMBIA EN MERCADOS INTERNACIONALES 2015</t>
  </si>
  <si>
    <t>PROMOCIONAR A COLOMBIA COMO DESTINO DE TURISMO INTERNACIONAL</t>
  </si>
  <si>
    <t>Promocionar Los Principales Destinos Colombianos En El Marco De Sus Festividades A Través De Un Plan De Medios Y Viajes De Familiarización.</t>
  </si>
  <si>
    <t>FNTP-015-2015</t>
  </si>
  <si>
    <t>PROMOCIÓN Y DIFUSIÓN DE DESTINOS NACIONALES EN EL MARCO DE SUS FESTIVIDADES 2015</t>
  </si>
  <si>
    <t>PROMOCIONAR LOS PRINCIPALES DESTINOS COLOMBIANOS EN EL MARCO DE SUS FESTIVIDADES A TRAVÉS DE UN PLAN DE MEDIOS Y VIAJES DE FAMILIARIZACIÓN.</t>
  </si>
  <si>
    <t>FONTUR - FONDO NACIONAL DE TURISMO</t>
  </si>
  <si>
    <t xml:space="preserve"> NACIONAL</t>
  </si>
  <si>
    <t>Brindar Herramientas Tecnológicas Que Faciliten El Acceso A La Información En Los Lugares De Mayor Afluencia Turística.</t>
  </si>
  <si>
    <t>FNTP-016-2015</t>
  </si>
  <si>
    <t>SOSTENIMIENTOS PUNTOS DE INFORMACIÓN TURÍSTICA DIGITALES</t>
  </si>
  <si>
    <t>BRINDAR HERRAMIENTAS TECNOLÓGICAS QUE FACILITEN EL ACCESO A LA INFORMACIÓN EN LOS LUGARES DE MAYOR AFLUENCIA TURÍSTICA.</t>
  </si>
  <si>
    <t>Promocionar Los Destinos Turísticos De Colombia A Través De La Campaña Nacional De Turismo</t>
  </si>
  <si>
    <t>FNTP-017-2015</t>
  </si>
  <si>
    <t>PLAN DE PROMOCIÓN – CAMPAÑA NACIONAL DE TURISMO 2015</t>
  </si>
  <si>
    <t>PROMOCIONAR LOS DESTINOS TURÍSTICOS DE COLOMBIA A TRAVÉS DE LA CAMPAÑA NACIONAL DE TURISMO</t>
  </si>
  <si>
    <t>FNTP-018-2015</t>
  </si>
  <si>
    <t>Fortalecer La Promoción Turística De Las Regiones A Través De La Ampliación De La Red Nacional De Puntos De Información Turística</t>
  </si>
  <si>
    <t>FNTP-026-2015</t>
  </si>
  <si>
    <t>AMPLIACIÓN Y MEJORAMIENTO DE LA RED NACIONAL DE PUNTOS DE INFORMACIÓN TURÍSTICA</t>
  </si>
  <si>
    <t>FORTALECER LA PROMOCIÓN TURÍSTICA DE LAS REGIONES A TRAVÉS DE LA AMPLIACIÓN DE LA RED NACIONAL DE PUNTOS DE INFORMACIÓN TURÍSTICA</t>
  </si>
  <si>
    <t>Brindar Herramientas De Apoyo Para La Red Nacional De Puntos De Información Turística Que Permitan Prestar Un Mejor Servicio En Cada Uno De Los Pits.</t>
  </si>
  <si>
    <t>FNTP-027-2015</t>
  </si>
  <si>
    <t>ADMINISTRACIÓN DE LA RED NACIONAL DE PUNTOS DE INFORMACIÓN TURÍSTICA</t>
  </si>
  <si>
    <t>BRINDAR HERRAMIENTAS DE APOYO PARA LA RED NACIONAL DE PUNTOS DE INFORMACIÓN TURÍSTICA QUE PERMITAN PRESTAR UN MEJOR SERVICIO EN CADA UNO DE LOS PITS.</t>
  </si>
  <si>
    <t>Posicionar A Colombia Como Destino Turístico A Nivel Internacional</t>
  </si>
  <si>
    <t>FNTP-047-2015</t>
  </si>
  <si>
    <t>ASAMBLEA GENERAL DE LA ORGANIZACIÓN MUNDIAL DE TURISMO</t>
  </si>
  <si>
    <t>POSICIONAR A COLOMBIA COMO DESTINO TURÍSTICO A NIVEL INTERNACIONAL</t>
  </si>
  <si>
    <t>Promocionar A Colombia Como Destino Turístico En El Marco De Expomilan 2015, A Través De Objetivos Como Comercio, Inversión Y Promoción Del Turismo.</t>
  </si>
  <si>
    <t>FNTP-064-2015</t>
  </si>
  <si>
    <t>PARTICIPACIÓN DE COLOMBIA EN EXPO MILÁN 2015</t>
  </si>
  <si>
    <t>PROMOCIONAR A COLOMBIA COMO DESTINO TURÍSTICO EN EL MARCO DE EXPOMILAN 2015, A TRAVÉS DE OBJETIVOS COMO COMERCIO, INVERSIÓN Y PROMOCIÓN DEL TURISMO.</t>
  </si>
  <si>
    <t>Promocionar A Colombia, Mediante Una Guía Turística Que Le Permita A Los Turistas Nacionales E Internacionales Conocer Las Diferentes Experiencias De Atractivos Naturales Y Cultura</t>
  </si>
  <si>
    <t>99.99%</t>
  </si>
  <si>
    <t>FNTP-071-2015</t>
  </si>
  <si>
    <t xml:space="preserve">CUARTA EDICIÓN DE COLOMBIA GUÍA TURÍSTICA – DESTINOS MARAVILLOSOS GUÍA PARA RECORRER COLOMBIA </t>
  </si>
  <si>
    <t>PROMOCIONAR A COLOMBIA, MEDIANTE UNA GUÍA TURÍSTICA QUE LE PERMITA A LOS TURISTAS NACIONALES E INTERNACIONALES CONOCER LAS DIFERENTES EXPERIENCIAS DE ATRACTIVOS NATURALES Y CULTURALES EN CADA UNA DE LAS REGIONES DEL PAÍS.</t>
  </si>
  <si>
    <t>Turistas nacionales e internacionales</t>
  </si>
  <si>
    <t>Diseño Y Ejecución De Un Plan De Medios De La ?Campaña Contra La Informalidad Turística?</t>
  </si>
  <si>
    <t>FNTP-072-2015</t>
  </si>
  <si>
    <t>PLAN DE MEDIOS CAMPAÑA CONTRA LA INFORMALIDAD TURÍSTICA</t>
  </si>
  <si>
    <t>DISEÑO Y EJECUCIÓN DE UN PLAN DE MEDIOS DE LA ?CAMPAÑA CONTRA LA INFORMALIDAD TURÍSTICA?</t>
  </si>
  <si>
    <t xml:space="preserve">Promocionar La Biodiversidad Y Belleza Natural De Colombia A Través De La Convocatoria Del Concurso Que Busca Que Los Visitantes Que Recorren Nuestro País Capturen En Imágenes </t>
  </si>
  <si>
    <t>FNTP-073-2015</t>
  </si>
  <si>
    <t>VII CONCURSO REVELA COLOMBIA</t>
  </si>
  <si>
    <t xml:space="preserve">Disponer De Un Recurso Mediante El Cual El Ministerio De Comercio, Industria Y Turismo Responda A Las Condiciones De Emergencia Para Atender Los Impactos Negativos O Contingencias </t>
  </si>
  <si>
    <t>FNTP-074-2014</t>
  </si>
  <si>
    <t>APOYO A LA PROMOCIÓN PARA DESTINOS TURÍSTICOS EN ESTADO DE EMERGENCIA</t>
  </si>
  <si>
    <t>DISPONER DE UN RECURSO MEDIANTE EL CUAL EL MINISTERIO DE COMERCIO, INDUSTRIA Y TURISMO RESPONDA A LAS CONDICIONES DE EMERGENCIA PARA ATENDER LOS IMPACTOS NEGATIVOS O CONTINGENCIAS YA SEAN POR CAUSAS DE ORDEN PÚBLICO, ECONÓMICOS, SOCIOPLÍTICOS O DE EMERGENCIAS CAUSADAS POR FENÓMENOS NATURALES O DE ALGÚN TIPO, QUE PUEDAN AFECTAR EL MERCADO DE LOS DESTINOS TURÍSTICOS NACIONALES.</t>
  </si>
  <si>
    <t>NACIONAL, SEGUN LUGARES DONDE HAYAN CONTINGENCIAS</t>
  </si>
  <si>
    <t>Generar Un Espacio En El Marco Del Congreso Nacional Hotelero Para Que Los Hoteles Colombianos Puedan Realizar Alianzas Comerciales Estratégicas Con Agencias Mayoristas Nacionales</t>
  </si>
  <si>
    <t>FNTP-110-2015</t>
  </si>
  <si>
    <t>RUEDA DE NEGOCIOS EN EL MARCO DEL CONGRESO NACIONAL HOTELERO 2015</t>
  </si>
  <si>
    <t>GENERAR UN ESPACIO EN EL MARCO DEL CONGRESO NACIONAL HOTELERO PARA QUE LOS HOTELES COLOMBIANOS PUEDAN REALIZAR ALIANZAS COMERCIALES ESTRATÉGICAS CON AGENCIAS MAYORISTAS NACIONALES</t>
  </si>
  <si>
    <t>ASOCIACIÓN HOTELERA Y TURÍSTICA DE COLOMBIA - COTELCO</t>
  </si>
  <si>
    <t>Generar Oportunidades De Negocio Entre Agencias De Viajes, Hoteles Y Otros Empresarios Del Sector, A Través E La Realización De Ruedas De Negocios En Diferentes Ciudades Del País</t>
  </si>
  <si>
    <t xml:space="preserve">FNTP-146-2015 </t>
  </si>
  <si>
    <t>RUEDAS DE NEGOCIOS ANATO - COTELCO 2016</t>
  </si>
  <si>
    <t>GENERAR OPORTUNIDADES DE NEGOCIO ENTRE AGENCIAS DE VIAJES, HOTELES Y OTROS EMPRESARIOS DEL SECTOR, A TRAVÉS E LA REALIZACIÓN DE RUEDAS DE NEGOCIOS EN DIFERENTES CIUDADES DEL PAÍS</t>
  </si>
  <si>
    <t>Hacer Presencia Institucional Del Ministerio De Comercio, Industria Y Turismo Y El Fondo Nacional De Turismo, A Través De La Participación En La Xxxv Vitrina Turística De Anato.</t>
  </si>
  <si>
    <t>FNTP-189-2015</t>
  </si>
  <si>
    <t>PARTICIPACIÓN INSTITUCIONAL EN LA XXXV VITRINA TURÍSTICA ANATO</t>
  </si>
  <si>
    <t>HACER PRESENCIA INSTITUCIONAL DEL MINISTERIO DE COMERCIO, INDUSTRIA Y TURISMO Y EL FONDO NACIONAL DE TURISMO, A TRAVÉS DE LA PARTICIPACIÓN EN LA XXXV VITRINA TURÍSTICA DE ANATO.</t>
  </si>
  <si>
    <t>Promocionar A Colombia Mediante La Producción Y Distribución De Los Insertos De Ferias Y Fiestas Y Mapa Vial Y Turístico De Colombia A Través De La Guía Rutas Por Colombia.</t>
  </si>
  <si>
    <t>FNTP-190-2015</t>
  </si>
  <si>
    <t>INSERTOS GUÍA DE RUTAS POR COLOMBIA</t>
  </si>
  <si>
    <t>PROMOCIONAR A COLOMBIA MEDIANTE LA PRODUCCIÓN Y DISTRIBUCIÓN DE LOS INSERTOS DE FERIAS Y FIESTAS Y MAPA VIAL Y TURÍSTICO DE COLOMBIA A TRAVÉS DE LA GUÍA RUTAS POR COLOMBIA.</t>
  </si>
  <si>
    <t>Promocionar La Hotelería Colombiana, Representada En Los Más De 920 Afiliados A Cotelco, Mediante A Participación En La Xxxv Vitrina Turística Anato 2015</t>
  </si>
  <si>
    <t>FNTP-193-2015</t>
  </si>
  <si>
    <t>PARTICIPACIÓN DE LA ASOCIACIÓN HOTELERA Y TURÍSTICA DE COLOMBIA - COTELCO EN LA XXXV VITRINA TURÍSTICA DE ANATO</t>
  </si>
  <si>
    <t>PROMOCIONAR LA HOTELERÍA COLOMBIANA, REPRESENTADA EN LOS MÁS DE 920 AFILIADOS A COTELCO, MEDIANTE A PARTICIPACIÓN EN LA XXXV VITRINA TURÍSTICA ANATO 2015</t>
  </si>
  <si>
    <t xml:space="preserve">Promocionar La Oferta Turística De Los Departamentos De Arauca, La Guajira, Putumayo, Caquetá, Chocó, Amazonas, Guainia, Guaviare, Norte De Santader, Vaupes, Vichada </t>
  </si>
  <si>
    <t>FNTP-195-2015</t>
  </si>
  <si>
    <t>PARTICIPACIÓN DE LOS  DEPARTAMENTOS DEL ARAUCA, LA GUAJIRA, PUTUMAYO, CAQUETÁ, CHOCÓ, AMAZONAS, GUAINÍA, GUAVIARE, NORTE DE SANTANDER, VAUPÉS, VICHADA EN LA VITRINA TURÍSTICA DE ANATO 2016</t>
  </si>
  <si>
    <t>PROMOCIONAR LA OFERTA TURÍSTICA DE LOS DEPARTAMENTOS DE ARAUCA, LA GUAJIRA, PUTUMAYO, CAQUETÁ, CHOCÓ, AMAZONAS, GUAINIA, GUAVIARE, NORTE DE SANTADER, VAUPES, VICHADA A TRAVÉS DE LA PARTICIPACIÓN EN LA VITRINA TURÍSTICA DE ANATO 2016.</t>
  </si>
  <si>
    <t>Gobernación</t>
  </si>
  <si>
    <t>ENTIDADES TERRITORIALES</t>
  </si>
  <si>
    <t>Amazonas; Arauca; Caquetá; Cochó; Guainía; Guaviare; La Guajira; Norte de Santander; Putumayo; Vaupés; Vichada</t>
  </si>
  <si>
    <t>AMAZONAS; ARAUCA; CAQUETA; CHOCO; GUAINIA; GUAVIARE; LA GUAJIRA; NORTE DE SANTANDER; PUTUMAYO; VAUPES; VICHADA</t>
  </si>
  <si>
    <t>Población AMAZONAS; ARAUCA; CAQUETA; CHOCO; GUAINIA; GUAVIARE; LA GUAJIRA; NORTE DE SANTANDER; PUTUMAYO; VAUPES; VICHADA</t>
  </si>
  <si>
    <t>FNTP-199-2015</t>
  </si>
  <si>
    <t>PARTICIPACIÓN DE COLOMBIA EN LA FERIA FITUR 2016 MADRID, ESPAÑA</t>
  </si>
  <si>
    <t>Promocionar A Colombia Como Destino Turístico Internacional A Través De La Participación En Ferias Especializadas De Turismo.</t>
  </si>
  <si>
    <t xml:space="preserve">FNTP-208-2015 </t>
  </si>
  <si>
    <t>FERIAS INTERNACIONALES 2016</t>
  </si>
  <si>
    <t>PROMOCIONAR A COLOMBIA COMO DESTINO TURÍSTICO INTERNACIONAL A TRAVÉS DE LA PARTICIPACIÓN EN FERIAS ESPECIALIZADAS DE TURISMO.</t>
  </si>
  <si>
    <t xml:space="preserve">Tener El Portal Citur Reestructurado Para Poder Atender Las Necesidades Que Tienen El Viceministerio De Turismo </t>
  </si>
  <si>
    <t>96.8%</t>
  </si>
  <si>
    <t>FNTP-213-2014</t>
  </si>
  <si>
    <t>ACTUALIZACIÓN Y MIGRACIÓN DEL PORTAL "CENTRO DE INFORMACIÓN TURÍSTICO DE COLOMBIA - CITUR"</t>
  </si>
  <si>
    <t>TENER EL PORTAL CITUR REESTRUCTURADO PARA PODER ATENDER LAS NECESIDADES QUE TIENEN EL VICEMINISTERIO DE TURISMO EN CUANTO A LA DIVULGACIÓN DE INFORMACIÓN OFICIAL DE ESTADÍSTICAS DE TURISMO Y PROMOCIÓN ACORDES CON LOS DESARROLLOS TECNOLOGICOS QUE EXIGE NUESTRO MEDIO PERMITIENDO ADEMAS LA INTEGRACIÓN TECNOLOGICA CON LOS PORTALES REGIONALES MEDIANTE NUEVOS DESARROLLOS ACORDE AL PROYECTO DE FORTALECIMIENTO DE CITUR DEFINIDOS EN EL PLAN ESTADÍSTICO SECTORIAL DE TURISMO - PEST</t>
  </si>
  <si>
    <t>FNTP-242-2014</t>
  </si>
  <si>
    <t>FERIAS INTERNACIONALES - PRIMER TRIMESTRE 2015</t>
  </si>
  <si>
    <t>Promocionar Algunos Destinos Turísticos Y La Oferta Hotelera De Los Mismos En La Xxxiv Vitrina Turistica De La Asociación Colombiana De Agencias De Viajes Y Turismo, Anato 2015</t>
  </si>
  <si>
    <t>97.37%</t>
  </si>
  <si>
    <t>FNTP-243-2014</t>
  </si>
  <si>
    <t>PARTICIPACIÓN ASOCIACIÓN HOTELERA Y TURÍSTICA DE COLOMBIA EN LA VERSIÓN XXXIV DE LA VITRINA TURÍSTICA DE ANATO 2015</t>
  </si>
  <si>
    <t>PROMOCIONAR ALGUNOS DESTINOS TURÍSTICOS Y LA OFERTA HOTELERA DE LOS MISMOS EN LA XXXIV VITRINA TURISTICA DE LA ASOCIACIÓN COLOMBIANA DE AGENCIAS DE VIAJES Y TURISMO, ANATO 2015</t>
  </si>
  <si>
    <t>Desarrollar E Implementar La Quinta Fase Del Plan De Medios Para Promocionar La Importancia De Las Agencias De Viajes Como Asesores Integrales De Viaje Y Articuladores De Sus Servicios</t>
  </si>
  <si>
    <t>FNTP-259-2014</t>
  </si>
  <si>
    <t>PLAN DE PROMOCIÓN DE LAS AGENCIAS DE VIAJES 2015</t>
  </si>
  <si>
    <t>DESARROLLAR E IMPLEMENTAR LA QUINTA FASE DEL PLAN DE MEDIOS PARA PROMOCIONAR LA IMPORTANCIA DE LAS AGENCIAS DE VIAJES COMO ASESORES INTEGRALES DE VIAJE Y ARTICULADORES DE SUS SERVICIOS DE TODA LA OFERTA TURÍSTICA A TRAVÉS DE LA CAMPAÑA ?HAY COSAS QUE SOLO LAS AGENCIAS DE VIAJE TE PUEDEN DECIR?</t>
  </si>
  <si>
    <t xml:space="preserve">NACIONAL </t>
  </si>
  <si>
    <t>FNTP-260-2014</t>
  </si>
  <si>
    <t>FNTP-261-2014</t>
  </si>
  <si>
    <t>Dar A Conocer La Oferta Preparada Del Segmento Turismo En La Naturaleza En Colombia, A Los Principales Distribuidores</t>
  </si>
  <si>
    <t>FNTP-262-2014</t>
  </si>
  <si>
    <t>FNTP-263-2014</t>
  </si>
  <si>
    <t>FNTP-264-2014</t>
  </si>
  <si>
    <t>SEMANA DE COLOMBIA EN MERCADOS INTERNACIONALES 2015</t>
  </si>
  <si>
    <t>Contribuir Al Posicionamiento Global De Colombia Como Destino Turístico De Talla Mundial, A Través De La Exposición En Medios De La Campaña Colombia Es Realismo Mágico</t>
  </si>
  <si>
    <t>FNTP-265-2014</t>
  </si>
  <si>
    <t>CAMPAÑA PLAN DE MEDIOS COLOMBIA ES REALISMO MÁGICO – TERCERA FASE</t>
  </si>
  <si>
    <t>CONTRIBUIR AL POSICIONAMIENTO GLOBAL DE COLOMBIA COMO DESTINO TURÍSTICO DE TALLA MUNDIAL, A TRAVÉS DE LA EXPOSICIÓN EN MEDIOS DE LA CAMPAÑA COLOMBIA ES REALISMO MÁGICO</t>
  </si>
  <si>
    <t>Desarrollar Una Estrategia De Comunicación Integral Que Contribuya A La Promoción Del Turismo Responsable En Colombia Promoviendo La Protección De Los Niños, Niñas Y Adolescentes .</t>
  </si>
  <si>
    <t>AD1-FNTP-057-2014</t>
  </si>
  <si>
    <t>DIFUSIÓN DE LA CAMPAÑA NACIONAL DE PREVENCIÓN DE LA ESCNNA EN VIAJES Y TURISMO</t>
  </si>
  <si>
    <t>AD1-FNTP-265-2014</t>
  </si>
  <si>
    <t>CAMPAÑA PLAN DE MEDIOS COLOMBIA ES REALISMO MÁGICO - TERCERA FASE</t>
  </si>
  <si>
    <t>Promocionar Los Productos Turísticos Y Destinos Del Territorio Nacional En El Marco De La Estrategia De Turismo Y Deporte, Mediante El Desarrollo De Estrategas De Difusión Y Comercialización</t>
  </si>
  <si>
    <t>FNTP-001-2016</t>
  </si>
  <si>
    <t>PROMOCIÓN DE PRODUCTOS TURÍSTICOS EN EL MARCO DE LA ESTRATEGIA TURISMO Y DEPORTE</t>
  </si>
  <si>
    <t>PROMOCIONAR LOS PRODUCTOS TURÍSTICOS Y DESTINOS DEL TERRITORIO NACIONAL EN EL MARCO DE LA ESTRATEGIA DE TURISMO Y DEPORTE, MEDIANTE EL DESARROLLO DE ESTRATEGAS DE DIFUSIÓN Y COMERCIALIZACIÓN DE ALTO IMPACTO</t>
  </si>
  <si>
    <t>FNTP-006-2016</t>
  </si>
  <si>
    <t>ADMINISTRACIÓN Y OPTIMIZACIÓN DE LA RED NACIONAL DE PUNTOS DE INFORMACIÓN TURÍSTICA</t>
  </si>
  <si>
    <t>FORTALECER LA RED NACIONAL DE PUNTOS E INFORMACIÓN TURÍSTICA A TRAVÉS DE LA IMPLEMENTACIÓN DE HERRAMIENTAS QUE FACILITEN EL DESARROLLO DE LAS ACTIVIDADES CON EL FIN DE PRESTAR UN SERVICIO MÁS COMPLETO Y DE MEJOR CALIDAD</t>
  </si>
  <si>
    <t>FNTP-008-2016</t>
  </si>
  <si>
    <t>FORTALECIMIENTO Y POSICIONAMIENTO DEL PROGRAMA TARJETA JOVEN POR MEDIO DE HERRAMIENTAS VITALES PARA SU CRECIMIENTO</t>
  </si>
  <si>
    <t>PROMOVER E IMPULSAR EL ACCESO UNIVERSAL AL TURISMO DE LOS JÓVENES COLOMBIANOS A TRAVÉS DE LA GENERACIÓN DE BENEFICIOS Y DESCUENTOS QUE CONTRIBUYAN AL DESARROLLO DEL MERCADO TURÍSTICO NACIONAL, DINAMICEN LA ECONOMÍA DEL SECTOR E INCENTIVEN UNA CULTURA DE VIAJES EN COLOMBIA, QUE FOMENTE EL SENTIDO DE PERTENENCIA AL PAÍS Y EL APROVECHAMIENTO DEL TIEMPO LIBRE A TRAVÉS DE UNA ESTRATEGIA PROMOCIONAL QUE CONTEMPLE INICIATIVAS DIGITALES YA QUE ES EL MEDIO DE COMUNICACIÓN MAS EFECTIVO ENTRE EL PUBLICO OBJETIVO, ATL O MEDIOS DE PUBLICIDAD CONVENCIONAL, PARA GENERAR RECORDACIÓN ENTRE LOS JÓVENES E INTERÉS EN LAS DIFERENTES EMPRESAS DE INTERÉS, BTL PARA GENERAR ACTIVACIONES PRESENCIALES EFECTIVAS EN LOS CENTROS QUE REÚNEN A LOS JÓVENES, ASÍ MISMO SE REQUIERE REALIZAR UNA MEDICIÓN DE CALIDAD PARA CONOCER EL NIVEL DE SATISFACCIÓN DE LOS JÓVENES Y DE LAS EMPRESAS AFILIADAS, EN LA ACTUALIDAD HAY 188.000 JOVENES INSCRITOS Y 640 EMPRESAS ALIADAS, EN DOS AÑOS EL PROGRAMA QUIERE ALCANZAR 1.000.000 DE JOVENES Y 1500 EMPRESAS ALIADAS, POR ESTA RAZON SE ESTRUCTURO EL MISMO A DOS AÑOS, SIENDO ESTA LA ETAPA INICIAL.</t>
  </si>
  <si>
    <t>Jóvenes entre 14 y 28 años, empresas pertenecientes al sector turístico</t>
  </si>
  <si>
    <t xml:space="preserve">Adelantar Estrategias De Promoción Para Atender Los Impactos Negativos O Contingencias Ya Sean Por Causas De Orden Público, Económicos, Sociopolíticos O De Emergencias </t>
  </si>
  <si>
    <t>FNTP-009-2016</t>
  </si>
  <si>
    <t>PLAN DE PROMOCIÓN - CAMPAÑA NACIONAL TURISMO 2016</t>
  </si>
  <si>
    <t>PROMOCIONAR LOS DESTINOS Y PRODUCTOS TURÍSTICOS DE COLOMBIA A TRAVÉS DE LA CAMPAÑA NACIONAL DE TURISMO</t>
  </si>
  <si>
    <t>FNTP-010-2016</t>
  </si>
  <si>
    <t>PROMOCIÓN Y DIFUSIÓN DE DESTINOS NACIONALES EN EL MERCADO DE SUS FESTIVIDADES 2016 - 2017</t>
  </si>
  <si>
    <t>PROMOCIONAR LOS PRINCIPALES DESTINOS COLOMBIANOS EN EL MARCO DE SUS FESTIVIDADES</t>
  </si>
  <si>
    <t xml:space="preserve">Turistas y regiones nacionales </t>
  </si>
  <si>
    <t>Promocionar Y Posicionar A Colombia Como Un Destino Gastronómico De Alto Nivel En Latinoamérica, Mediante La Realización Del Evento 50 Best Restaurants Latinoamérica En Bogotá</t>
  </si>
  <si>
    <t>FNTP-011-2016</t>
  </si>
  <si>
    <t>ADELANTAR ESTRATEGIAS DE PROMOCIÓN PARA ATENDER LOS IMPACTOS NEGATIVOS O CONTINGENCIAS YA SEAN POR CAUSAS DE ORDEN PÚBLICO, ECONÓMICOS, SOCIOPOLÍTICOS O DE EMERGENCIAS CAUSADAS POR FENÓMENOS NATURALES, O DE ALGÚN OTRO TIPO, QUE PUEDAN AFECTAR LA OFERTA Y LA DEMANDA EN LOS DESTINOS TURÍSTICOS NACIONALES Y DE LOS CUALES DERIVE UNA DECLARACIÓN DE ESTADO DE EMERGENCIA.</t>
  </si>
  <si>
    <t>FNTP-016-2016</t>
  </si>
  <si>
    <t>PARTICIPACIÓN DE AGENCIAS DE VIAJES COLOMBIANAS EN FERIAS Y RUEDAS DE NEGOCIOS INTERNACIONALES 2016</t>
  </si>
  <si>
    <t>APOYAR LA PARTICIPACIÓN DE LAS AGENCIAS DE VIAJES COLOMBIANAS EN FERIAS Y RUEDAS DE NEGOCIOS INTERNACIONALES A REALIZARSE DURANTE EL 2016</t>
  </si>
  <si>
    <t>FNTP-020-2016</t>
  </si>
  <si>
    <t>50TH BEST RESTAURANTS</t>
  </si>
  <si>
    <t>PROMOCIONAR Y POSICIONAR A COLOMBIA COMO UN DESTINO GASTRONÓMICO DE ALTO NIVEL EN LATINOAMÉRICA, MEDIANTE LA REALIZACIÓN DEL EVENTO 50 BEST RESTAURANTS LATINOAMÉRICA EN BOGOTÁ, EN 2017 Y 2018</t>
  </si>
  <si>
    <t>FNTP-034-2016</t>
  </si>
  <si>
    <t>ALIANZA PACÍFICO 2016</t>
  </si>
  <si>
    <t>FNTP-035-2016</t>
  </si>
  <si>
    <t xml:space="preserve">RUEDAS DE NEGOCIOS INTERNACIONALES 2016 </t>
  </si>
  <si>
    <t>PROMOCIONAR Y POSICIONAR A COLOMBIA COMO DESTINO TURÍSTICO INTERNACIONAL</t>
  </si>
  <si>
    <t>Posicionar A Colombia Como Destino Turístico Y De Reuniones A Nivel Mundial</t>
  </si>
  <si>
    <t>FNTP-036-2016</t>
  </si>
  <si>
    <t xml:space="preserve">CAMPAÑA COLOMBIA LIMPIA 2016 </t>
  </si>
  <si>
    <t>DAR CONTINUIDAD Y MANTENIMIENTO A LA EMISIÓN DE UN PLAN DE MEDIOS PARA LA CAMPAÑA “COLOMBIA LIMPIA”, LA CUAL BUSCA SENSIBILIZAR Y CONCIENTIZAR SOBRE LA NECESIDAD DE CONSERVAR LA OFERTA TURÍSTICA MEDIANTE ACTITUDES ADECUADAS DE LOS TURISTAS, CON RESPECTO AL MANEJO DE BASURAS Y DISPOSICIÓN DE RESIDUOS Y EL COMPORTAMIENTO DE LOS ACTORES DE LA CADENA PRODUCTIVA EN CASA DESTINO EN ESTA MATERIA</t>
  </si>
  <si>
    <t>Promocionar A Colombia Como Destino Turístico Internacional, Por Medio Del Trabajo Conjunto Con Las Aerolíneas Que Tengan Conectividad Aérea Con Colombia Actualmente</t>
  </si>
  <si>
    <t>FNTP-039-2016</t>
  </si>
  <si>
    <t>FERIAS INTERNACIONALES 2DO. SEMESTRE 2016</t>
  </si>
  <si>
    <t>FNTP-040-2016</t>
  </si>
  <si>
    <t>COLOMBIA NATURE TRAVEL MART RUEDA DE NEGOCIOS 2016</t>
  </si>
  <si>
    <t>DAR A CONOCER A OFERTA PREPARADA DEL SEGMENTO TURISMO EN LA NATURALEZA EN COLOMBIA, A LOS PRINCIPALES DISTRIBUIDORES (MAYORISTAS, E INTERMEDIARIOS ESPECIALIZADOS DE TURISMO EN LA NATURALEZA) DE LOS MERCADOS PRIORITARIOS IDENTIFICADOS: ESTADOS UNIDOS, CANADA, BRASIL, CHILE, ARGENTINA, MEXICO, UK, ESPAÑA, ALEMANIA E ITALIA</t>
  </si>
  <si>
    <t>Mayoristas, e intermediarios especializados de turismo en la naturaleza) de los mercados prioritarios identificados: Estados Unidos, Canadá, Brasil, Chile, Argentina, México, uk, España, Alemania e Italia.</t>
  </si>
  <si>
    <t>FNTP-045-2016</t>
  </si>
  <si>
    <t>PLAN DE PROMOCIÓN DE LAS AGENCIAS DE VIAJES 2016 - FASE VI</t>
  </si>
  <si>
    <t>PRODUCIR E IMPLEMENTAR LA SEXTA FASE DEL PLAN DE MEDIOS PARA PROMOCIONAR EL USO DE LAS AGENCIAS DE VIAJES COMO EL PRINCIPAL CANAL DE COMPRA DE PRODUCTOS Y SERVICIOS TURÍSTICOS, A NIVEL DE LA CAMPAÑA “HAY COSAS QUE SOLO LAS AGENCIAS DE VIAJES TE PUEDEN DECIR”
Ocultar sección - ProponenteProponente</t>
  </si>
  <si>
    <t>Liquidado</t>
  </si>
  <si>
    <t>FNTP-051-2016</t>
  </si>
  <si>
    <t>FORO ECONÓMICO MUNDIAL PARA LATINOAMÉRICA - WEF</t>
  </si>
  <si>
    <t>POSICIONAR A COLOMBIA COMO DESTINO TURÍSTICO Y DE REUNIONES A NIVEL MUNDIAL</t>
  </si>
  <si>
    <t xml:space="preserve">FNTP-052-2016 </t>
  </si>
  <si>
    <t>PROMOCIONAR A COLOMBIA COMO DESTINO TURÍSTICO INTERNACIONAL, POR MEDIO DEL TRABAJO CONJUNTO CON LAS AEROLÍNEAS QUE TENGAN CONECTIVIDAD AÉREA CON COLOMBIA ACTUALMENTE, QUE PUEDAN GENERAR NUEVAS RUTAS Y NUEVAS LÍNEAS AÉREAS CON INTENCIONES DE INICIAR SU OPERACIÓN A ESTE PAÍS.</t>
  </si>
  <si>
    <t xml:space="preserve">FNTP-053-2016 </t>
  </si>
  <si>
    <t>SEGUNDA EDICIÓN DE LA GUÍA NÁUTICA DE COLOMBIA</t>
  </si>
  <si>
    <t>PROMOCIONAR LOS DESTINOS NÁUTICOS DE COLOMBIA, MEDIANTE LA REVISIÓN DEL DISEÑO Y EL CONTENIDO DE LA 1° EDICIÓN DE LA GUÍA NÁUTICA DE COLOMBIA Y ELABORAR Y PUBLICAR LA 2° EDICIÓN DE LA MISMA, CON LOS CAMBIOS QUE CORRESPONDA EN UN SOLO EJEMPLAR BILINGÜE (ESPAÑOL -INGLÉS).</t>
  </si>
  <si>
    <t>FNTP-057-2016</t>
  </si>
  <si>
    <t>COLOMBIA TRAVEL EXPO</t>
  </si>
  <si>
    <t>ESTABLECER UNA PLATAFORMA COMERCIAL ESPECIALIZADA EN PRODUCTO TURÍSTICO COLOMBIANO, QUE GENERE ENCADENAMIENTO PRODUCTIVO DE LA INDUSTRIA, INTEGRE LA OFERTA Y LA DEMANDA TURÍSTICA RECEPTIVA; APORTE AL CRECIMIENTO DE LA COMPETITIVIDAD EMPRESARIAL, A TRAVÉS DEL CONOCIMIENTO QUE CONDUZCA A LA SOFISTICACIÓN DEL PRODUCTO Y ESTIMULE LA CONSOLIDACIÓN DE UN TIPO DE PRODUCTO TURÍSTICO, COMO INVITADO ESPECIAL QUE MOTIVE MERCADOS POR SU VALOR.</t>
  </si>
  <si>
    <t>ASOCIACIÓN HOTELERA Y TURÍSTICA DE COLOMBIA - COTELCO ANTIOQUIA-CHOCÓ</t>
  </si>
  <si>
    <t>Devuelto</t>
  </si>
  <si>
    <t xml:space="preserve">FNTP-058-2016 </t>
  </si>
  <si>
    <t>PLAN DE MEDIOS 2016 – COLOMBIA ES REALISMO MÁGICO</t>
  </si>
  <si>
    <t>POSICIONAR A COLOMBIA COMO DESTINO TURÍSTICO A NIVEL INTERNACIONAL PARA ATRAER VIAJEROS EXTRANJEROS AL PAÍS</t>
  </si>
  <si>
    <t xml:space="preserve">FNTP-062-2016 </t>
  </si>
  <si>
    <t>RUEDA DE NEGOCIOS EN EL MARCO DEL CONGRESO NACIONAL HOTELERO 2016</t>
  </si>
  <si>
    <t>Agencias mayoristas nacionales.</t>
  </si>
  <si>
    <t>FNTP-078-2016</t>
  </si>
  <si>
    <t>VIII CONCURSO NACIONAL DE FOTOGRAFÍA TURÍSTICA REVELA COLOMBIA 2016</t>
  </si>
  <si>
    <t>PROMOCIONAR LA BIODIVERSIDAD Y BELLEZA NATURAL DE COLOMBIA A TRAVÉS DEL CONCURSO REVELA COLOMBIA EL CUAL BUSCA QUE LOS VISITANTES QUE RECORREN NUESTRO PAÍS CAPTUREN EN IMÁGENES FOTOGRÁFICAS LOS ATRACTIVOS NATURALES Y PATRIMONIALES EXISTENTES EN EL TERRITORIO NACIONAL.</t>
  </si>
  <si>
    <t>FNTP-079-2016</t>
  </si>
  <si>
    <t>RUEDAS DE NEGOCIOS "TURISMO NEGOCIA" EN 12  DESTINOS DE COLOMBIA</t>
  </si>
  <si>
    <t>GENERAR OPORTUNIDADES DE NEGOCIOS PARA LOS EMPRESARIOS DEL SECTOR TURISMO NACIONALES A TRAVÉS DE LA REALIZACIÓN DE LA RUEDA DE NEGOCIOS "TURISMO NEGOCIA" EN 12 CIUDADES DEL PAÍS.</t>
  </si>
  <si>
    <t>Amazonas; Antioquia; Guaviare; Huila; La Guajira; Magdalena; Meta; Nariño; Norte de Santander; Quindío; San Andrés; Tolima</t>
  </si>
  <si>
    <t>[Amazonas] Leticia; [Antioquia] Apartadó; [Guaviare] San José del Guaviare; [Huila] Neiva; [La Guajira] Riohacha; [Magdalena] Santa Marta; [Meta] Villavicencio; [Nariño] Pasto; [Norte de Santander] Cúcuta; [Quindío] Armenia; [San Andrés] San Andrés; [Tolima] Ibagué</t>
  </si>
  <si>
    <t>Población Amazonas] Leticia; [Antioquia] Apartadó; [Guaviare] San José del Guaviare; [Huila] Neiva; [La Guajira] Riohacha; [Magdalena] Santa Marta; [Meta] Villavicencio; [Nariño] Pasto; [Norte de Santander] Cúcuta; [Quindío] Armenia; [San Andrés] San Andrés; [Tolima] Ibagué</t>
  </si>
  <si>
    <t>FNTP-103-2016</t>
  </si>
  <si>
    <t>INSERTOS GUÍAS DE RUTAS POR COLOMBIA 2016 - 2017</t>
  </si>
  <si>
    <t>PROMOCIONAR LOS CORREDORES TURÍSTICOS DEL PAÍS MEDIANTE LA PRODUCCIÓN Y DISTRIBUCIÓN DE LOS INSERTOS DE LA GUÍA DE RUTAS POR COLOMBIA 2016-2017</t>
  </si>
  <si>
    <t>FNTP-116-2016</t>
  </si>
  <si>
    <t>PARTICIPACIÓN INSTITUCIONAL EN LA XXXVI VITRINA TURÍSTICA ANATO 2017</t>
  </si>
  <si>
    <t>REALIZAR LA REPRESENTACIÓN INSTITUCIONAL, A TRAVÉS DE LA PARTICIPACIÓN EN LA XXXVI VITRINA TURÍSTICA DE ANATO</t>
  </si>
  <si>
    <t>FNTP-118-2016</t>
  </si>
  <si>
    <t>II EDICIÓN DE MICSUR</t>
  </si>
  <si>
    <t>PROMOCIÓN DE COLOMBIA EN EL MARCO DEL EVENTO INTERNACIONAL II EDICIÓN DEL MERCADO DE INDUSTRIAS CULTURALES DEL SUR - MICSUR
Ocultar sección - ProponenteProponente</t>
  </si>
  <si>
    <t>Argentina, Bolivia, Brasil, Chile, Ecuador, Guyana, Paraguay, Perú, Surinam, Uruguay y Venezuela, como compradores de América del Norte, Europa, Asia y África</t>
  </si>
  <si>
    <t>FNTP-125-2016</t>
  </si>
  <si>
    <t>SOSTENIMIENTO CAMPAÑA PREVENCIÓN DE LA ESCNNA #OJOSENTODASPARTES</t>
  </si>
  <si>
    <t>DAR SOSTENIMIENTO A LA ESTRATEGIA DE COMUNICACIÓN INTEGRAL QUE CONTRIBUYA A LA PROMOCIÓN DE LA CAMPAÑA NACIONAL DE PREVENCIÓN DE LA ESCNNA EN EL CONTEXTO DE VIAJES Y TURISMO EJECUTADA EN EL MARCO DEL PROGRAMA DE TURISMO RESPONSABLE DEL MINISTERIO DE COMERCIO, INDUSTRIA Y TURISMO.</t>
  </si>
  <si>
    <t>El Gobierno de Colombia, la comunidad, los prestadores de servicios turísticos, los sectores comerciales asociados al turismo y organismos gubernamentales con competencia en la protección de las niñas, niños y adolescentes.</t>
  </si>
  <si>
    <t>Brindar Herramientas Tecnológicas Que Faciliten El Acceso A La Información En Los Lugares De Mayor Afluencia Turística</t>
  </si>
  <si>
    <t>FNTP-127-2016</t>
  </si>
  <si>
    <t>PARTICIPACIÓN DE LOS DEPARTAMENTOS DE AMAZONAS, ARAUCA, CAQUETÁ, CASANARE, CHOCÓ, GUAINÍA, LA GUAJIRA, NORTE DE SANTANDER, PUTUMAYO, VAUPÉS Y VICHADA EN LA VITRINA TURÍSTICA DE ANATO 2017</t>
  </si>
  <si>
    <t>PROMOCIONAR LA OFERTA TURÍSTICA DE LOS DEPARTAMENTOS DE AMAZONAS, ARAUCA, CAQUETÁ, CHOCÓ, GUAINÍA, GUAVIARE, LA GUAJIRA, NORTE DE SANTANDER, PUTUMAYO, VAUPÉS, VICHADA A TRAVÉS DE LA PARTICIPACIÓN EN LA VITRINA TURÍSTICA DE ANATO 2017.</t>
  </si>
  <si>
    <t>ET</t>
  </si>
  <si>
    <t>ENTIDADES TERRITORIALES (GOBERNACIÓN: AMAZONAS; ARAUCA; CAQUETÁ; CASANARE; CHOCÓ; GUAINÍA; LA GUAJIRA; NORTE DE SANTANDER; PUTUMAYO; VAUPÉS; VICHADA)</t>
  </si>
  <si>
    <t>Amazonas; Arauca; Caquetá; Casanare; Chocó; Guainía; La Guajira; Norte de Santander; Putumayo; Vaupés; Vichada</t>
  </si>
  <si>
    <t>Población Amazonas; Arauca; Caquetá; Casanare; Chocó; Guainía; La Guajira; Norte de Santander; Putumayo; Vaupés; Vichada</t>
  </si>
  <si>
    <t>FNTP-130-2016</t>
  </si>
  <si>
    <t>CAMPAÑA DE PROMOCIÓN DE CALIDAD TURÍSTICA</t>
  </si>
  <si>
    <t>REALIZAR UNA CAMPAÑA EN MEDIOS MASIVOS PARA DIVULGAR LOS PRESTADORES DE SERVICIOS TURÍSTICOS CERTIFICADOS EN CALIDAD TURÍSTICA, MOTIVAR A LOS PRESTADORES DE SERVICIOS TURÍSTICOS QUE NO LO ESTÁN A CERTIFICARSE Y MOTIVAR LOS TURISTAS A CONTRATAR SERVICIOS TURÍSTICOS CERTIFICADOS EN CALIDAD TURÍSTICA.</t>
  </si>
  <si>
    <t xml:space="preserve">PRESTADORES DE SERVICIOS TURÍSTICOS, TURISTAS </t>
  </si>
  <si>
    <t>MOTIVAR A LOS PRESTADORES DE SERVICIOS TURÍSTICOS QUE NO LO ESTÁN A CERTIFICARSE Y MOTIVAR LOS TURISTAS A CONTRATAR SERVICIOS TURÍSTICOS CERTIFICADOS EN CALIDAD TURÍSTICA.</t>
  </si>
  <si>
    <t>FNTP-136-2016</t>
  </si>
  <si>
    <t>PARTICIPACIÓN DE COTELCO EN LA VERSIÓN XXXVI DE LA VITRINA TURÍSTICA DE ANATO 2017</t>
  </si>
  <si>
    <t>PROMOCIONAR LA OFERTA HOTELERA COLOMBIANA, REPRESENTADA EN LOS 900 HOTELES AGREMIADOS A COTELCO, EN LA XXXVI VITRINA TURÍSTICA DE LA ASOCIACIÓN COLOMBIANA DE AGENCIAS DE VIAJES Y TURISMO, ANATO 2017.</t>
  </si>
  <si>
    <t>Incrementar en un 10% el número de visitantes en el stand para el año 2016 con respecto al 2015.</t>
  </si>
  <si>
    <t xml:space="preserve">FNTP-141-2016 </t>
  </si>
  <si>
    <t>ESTUDIO DE CONTRIBUCIÓN ECONÓMICA DE LA INDUSTRIA DE TURISMO DE REUNIONES EN COLOMBIA</t>
  </si>
  <si>
    <t>DETERMINAR LA CONTRIBUCIÓN ECONÓMICA DE LA INDUSTRIA DE REUNIONES EN COLOMBIA</t>
  </si>
  <si>
    <t>P2016-FNTP-137-2016</t>
  </si>
  <si>
    <t>FERIAS Y EVENTOS INTERNACIONALES 2017</t>
  </si>
  <si>
    <t>P2016FNTP-162-2016</t>
  </si>
  <si>
    <t>SOSTENIMIENTO PUNTOS DE INFORMACIÓN TURÍSTICA DIGITALES</t>
  </si>
  <si>
    <t>BRINDAR HERRAMIENTAS TECNOLÓGICAS QUE FACILITEN EL ACCESO A LA INFORMACIÓN EN LOS LUGARES DE MAYOR AFLUENCIA TURÍSTICA</t>
  </si>
  <si>
    <t>AD1-FNTP-157-2016</t>
  </si>
  <si>
    <t>ADICIÓN IMPLEMENTACIÓN DE UNA PLATAFORMA TECNOLÓGICA DE MONITOREO DE DINÁMICAS TURÍSTICAS EN TIEMPO REAL A PARTIR DE LA INFORMCAION PUBLICADA EN REDES SOCIALES Y OTRAS FUENTES DESESTRUCTURADAS DE INFORMCAIÓN</t>
  </si>
  <si>
    <t>IMPLEMENTAR UN SISTEMA ESTRATÉGICO DE INFORMACIÓN TURÍSTICA, CON ALTO COMPONENTE TECNOLÓGICO E INNOVADOR, QUE PERMITA EL SEGUIMIENTO Y LA GENERACIÓN DE INDICADORES A PARTIR DE LA INFORMACIÓN COMPARTIDA POR LOS VISITANTES TURÍSTICOS EN DESTINO EN DIFERENTES REDES SOCIALES Y OTRAS PLATAFORMAS TALES COMO PÁGINAS DE REVIEW DE HOTELES.</t>
  </si>
  <si>
    <t>El gobierno nacional y todo el sistema de gobernanza</t>
  </si>
  <si>
    <t>Conocer el comportamiento del turismo durante la visita del Papa en Colombia y así poder medir el impacto y la percepción real.</t>
  </si>
  <si>
    <t>En Previabilidad</t>
  </si>
  <si>
    <t>FNTP-001-2017</t>
  </si>
  <si>
    <t>CAMPAÑA COLOMBIA LIMPIA 2017</t>
  </si>
  <si>
    <t>DAR CONTINUIDAD Y MANTENIMIENTO A LA EMISIÓN DE UN PLAN DE MEDIOS PARA LA CAMPAÑA "COLOMBIA LÍMPIA", LA CUAL BUSCA GENERAR CONCIENCIA EN LOS RESIDENTES, COMUNIDAD LOCAL, PRESTADORES DE SERVICIOS TURÍSTICOS, TURISTAS Y VISITANTES ACERCA DE LA RESPONSABILIDAD DE DISPONER DE MANERA ADECUADA LAS BASURAS EN CANECAS Y SERVICIOS DE RECOLECCIÓN DE LOS DESTINOS COMO PARTE DE LA CULTURA CIUDADANA.</t>
  </si>
  <si>
    <t>Llegar a mas ciudades y municipios  a nivel nacional, transformándolos en destinos limpios, Seguridad: Destinos seguros, con el compromiso de cumplir con su promesa de valor acerca del atractivo ofrecido  y el cuidado que se presta sobre el mismo, Calidad: Destinos más limpios, desde el punto de vista estético y paisajístico,  sostenibles y responsables con el medio ambiente</t>
  </si>
  <si>
    <t>FNTP-002-2017</t>
  </si>
  <si>
    <t>CAMPAÑA NACIONAL DE TURISMO - CORREDORES TURÍSTICOS</t>
  </si>
  <si>
    <t>PROMOCIONAR LOS DESTINOS Y PRODUCTOS DE LOS CORREDORES TURÍSTICOS A TRAVÉS DE LA CAMPAÑA NACIONAL DE TURISMO</t>
  </si>
  <si>
    <t>El fortalecimiento de esta difusión contribuirá a los procesos de comercialización de los corredores, evidenciando un aumento en el flujo de turistas de estos destinos que sin duda alguna redundará en mayor oferta del territorio. Cabe destacar que los destinos que se encuentran en los corredores turísticos a promocionar hacen parte de la priorización del Plan Estratégico Sectorial que tiene el propósito de generar a 2018 USD$6.000 millones en divisas y 300 mil nuevos empleos por turismo.</t>
  </si>
  <si>
    <t>FNTP-005-2017</t>
  </si>
  <si>
    <t>FORTALECIMIENTO DE LOS CORREDORES TURÍSTICOS MEDIANTE ACCIONES DE PROMOCIÓN Y APOYO AL MERCADEO</t>
  </si>
  <si>
    <t>FORTALECER LA INFORMACIÓN Y PROMOCIÓN TURÍSTICA DE LOS DESTINOS QUE INTEGRAN LA ESTRATEGIA DE CORREDORES TURÍSTICOS</t>
  </si>
  <si>
    <t xml:space="preserve">Fortalecer la información y promoción de los destinos de los corredores turísticos a través de la puesta en marcha de dos (2) acciones: buses con oferta institucional del sector y rutas de lanzamiento de destinos turísticos: corredores turísticos. </t>
  </si>
  <si>
    <t>FNTP-008-2017</t>
  </si>
  <si>
    <t xml:space="preserve">PARTICIPACIÓN DE AGENCIAS DE VIAJES COLOMBIANAS EN FERIAS Y RUEDAS DE NEGOCIOS INTERNACIONALES 2017 </t>
  </si>
  <si>
    <t>APOYAR LA PARTICIPACIÓN DE LAS AGENCIAS DE VIAJES COLOMBIANAS EN FERIAS TURÍSTICAS Y RUEDAS DE NEGOCIOS INTERNACIONALES A REALIZARSE DURANTE EL 2017</t>
  </si>
  <si>
    <t>Agencias de viajes de todo el territorio nacional, así como los prestadores de servicios turísticos en general como los operadores receptivos, hoteles, atractivos turísticos, prestadores de servicios de transporte, entre otros. De igual manera, se benefician indirectamente en la cadena los restaurantes, guías turísticos, centros de convenciones y venues (sedes) no tradicionales. En general se benefician todos los prestadores de servicios turísticos, al aumentar la demanda de los mismos con la llegada de un mayor número de turistas.</t>
  </si>
  <si>
    <t>Con la ejecución del proyecto se espera posicionar a Colombia como un destino turístico de nivel internacional, invitando a turistas extranjeros a visitar el país y dando a conocer los atractivos turísticos que poseemos, a través de la presencia de las Agencias de Viajes como la imagen del país.</t>
  </si>
  <si>
    <t xml:space="preserve">FNTP-025-2017 </t>
  </si>
  <si>
    <t>ESTABLECER UNA PLATAFORMA COMERCIAL ESPECIALIZADA EN PRODUCTO TURÍSTICO COLOMBIANO, QUE GENERE ENCADENAMIENTO PRODUCTIVO DE LA INDUSTRIA, INTEGRE LA OFERTA Y LA DEMANDA TURÍSTICA RECEPTIVA; Y APORTE AL CRECIMIENTO DE LA COMPETITIVIDAD EMPRESARIAL, A TRAVÉS DEL CONOCIMIENTO QUE CONDUZCA A LA SOFISTICACIÓN DEL PRODUCTO.</t>
  </si>
  <si>
    <t>ASOCIACIÓN HOTELERA Y TURÍSTICA DE COLOMBIA - COTELCO CAPÍTULO ANTIOQUIA - CHOCÓ</t>
  </si>
  <si>
    <t xml:space="preserve">Las diferentes empresas que componen la industria turística de Colombia (aerolíneas, hoteles, restaurantes, transporte terrestre, agentes de viaje, parques recreativos, entre otros), que participen en la iniciativa. </t>
  </si>
  <si>
    <t>Colombia Travel Expo promoverá el acceso a mercados nacionales, brindará oportunidades de comercialización de destinos, productos y servicios turísticos que ofrece el territorio, de esta manera los participantes obtendrán nuevas herramientas para mejorar sus oportunidades competitivas y esto redundará en la sostenibilidad de los empleos actuales y en la creación de nuevos puestos de trabajo, que apunten al cumplimiento de las metas propuestas en los planes de desarrollo locales y nacionales.</t>
  </si>
  <si>
    <t>FNTP-037-2017</t>
  </si>
  <si>
    <t>PLAN DE PROMOCIÓN DE LAS AGENCIAS DE VIAJES 2017 - FASE VII</t>
  </si>
  <si>
    <t>FORTALECER EL CANAL DE LAS AGENCIAS DE VIAJES COMO EL PRINCIPAL CANAL DE COMPRA DE PRODUCTOS Y SERVICIOS TURÍSTICOS,A TRAVÉS DE LA CAMPAÑA "HAY COSAS QUE SOLO LAS AGENCIAS DE VIAJES TE PUEDEN DECIR, EN LA OFERTA DE TURISMO INTERNO Y RECEPTIVO.</t>
  </si>
  <si>
    <t xml:space="preserve">El proyecto establece múltiples beneficios para la cadena del sector turístico a nivel nacional, beneficiando directamente a los prestadores de servicios turísticos (hoteles, agencias de viajes, restaurantes, guías turísticos, atractivos turísticos, entre otros). </t>
  </si>
  <si>
    <t>Aumentar el reconocimiento del subsector de las Agencias de Viajes como principal canal de distribución de servicios turísticos de calidad para el turista, logrando la fidelización del mismo y que éste se convierta en un multiplicador para atraer más compradores a los destinos turísticos colombianos.</t>
  </si>
  <si>
    <t>FNTP-040-2017</t>
  </si>
  <si>
    <t>PARTICIPACIÓN Y APOYO A EXPOSICIONES TURISMO Y ARTESANÍAS 2017</t>
  </si>
  <si>
    <t>EXALTAR LAS ARTESANÍAS COMO UN ELEMENTO PATRIMONIAL QUE PROMUEVA EL TURISMO A NIVEL NACIONAL</t>
  </si>
  <si>
    <t xml:space="preserve">Es una oportunidad económica para los artesanos con sus pequeñas y medianas empresas nacionales, debido al fortalecimiento de las cadenas de valor entre el turismo y las artesanías, gracias a la cantidad de visitantes que anualmente asisten a las ferias descritas en este proyecto. </t>
  </si>
  <si>
    <t xml:space="preserve">Con la visibilidad otorgada en las diferentes actividades, se contribuye a facilitar la creación de empleo, la generación de ingresos y la reducción de la pobreza particular a estas comunidades de artesanos, así como la posibilidad de promover el destino turístico a través de las artesanías, maximizando las oportunidades de negociación. </t>
  </si>
  <si>
    <t>FNTP-043-2017</t>
  </si>
  <si>
    <t>RUEDAS DE NEGOCIOS INTERNACIONALES 2017</t>
  </si>
  <si>
    <t>PROMOCIONAR Y POSICIONAR COLOMBIA COMO DESTINO TURÍSTICO INTERNACIONAL</t>
  </si>
  <si>
    <t>ProColombia</t>
  </si>
  <si>
    <t xml:space="preserve">Prestadores de servicios turísticos en general como los operadores receptivos, hoteles, Bureaus,  casas de incentivos, entre otros. De igual manera, se benefician indirectamente en la cadena los restaurantes, guías turísticos, atractivos turísticos, prestadores de servicios de transporte, centros de convenciones y venues no tradicionales. </t>
  </si>
  <si>
    <t xml:space="preserve">Como efecto de la ejecución del proyecto se direcciona a propiciar el aumento del turismo, ya que los workshop son espacios en los que se generan oportunidades comerciales entre los compradores y empresarios de turismo, logrando generar mayor conocimiento e interés por el destino. </t>
  </si>
  <si>
    <t xml:space="preserve">FNTP-044-2017 </t>
  </si>
  <si>
    <t>ALIANZA DEL PACÍFICO 2017</t>
  </si>
  <si>
    <t xml:space="preserve">Estos espacios permiten promocionar, impulsar y fortalecer los productos que Colombia tiene desde el segmento vacacional a través de empresarios con oferta preparada para estos mercados, con el fin de generar nuevas oportunidades de negocios entre los compradores y expositores gracias a los numerosos contactos presentes y finalmente seguir contribuyendo a la meta de gobierno de 2018. </t>
  </si>
  <si>
    <t>Estas actividades buscan incrementar el turismo intraregional y como bloque llegar de manera mas asertiva a mercados lejanos como China, donde se ha identificado un importante potencial debido al gran tamaño de este mercado y al interés particular en productos como naturaleza y cultura. Como complemento se destaca que en los últimos 4 años el incremento en la llegada de viajeros chinos ha sido de 108%, pasando de 5.603 en 2012 a 11.630 en 2015, razón más que suficiente para direccionar las acciones de Alianza del Pacífico hacia ese mercado. Debemos tener en cuenta que en lo corrido de 2016 (enero - octubre) contamos con llegadas de turistas chinos: 10.890</t>
  </si>
  <si>
    <t>FNTP-045-2017</t>
  </si>
  <si>
    <t>ESTRATEGIA DE PROMOCIÓN DEL NICHO AVISTAMIENTO DE AVES 2017</t>
  </si>
  <si>
    <t>POSICIONAR EL PRODUCTO AVISTAMIENTO DE AVES EN COLOMBIA EN LOS MERCADOS DE ESTADOS UNIDOS Y REINO UNIDO, LOGRANDO UN MAYOR NÚMERO DE VIAJEROS Y GENERACIÓN DE DIVISAS DEBIDO AL PERFIL DE ALTO GASTO DE PERSONAS QUE COMPONEN ÉSTE NICHO, MATERIALIZÁNDOSE EN LA SOSTENIBILIDAD DE LOS LUGARES DONDE SE DESARROLLA LA ACTIVIDAD.</t>
  </si>
  <si>
    <t xml:space="preserve">Este proyecto contribuye en la generación de empleo e ingresos para toda la cadena de valor del país (agencias de viajes, aerolíneas, hoteles, restaurantes, transportadores, guías, centros comerciales, almacenes, centro de convenciones, intérpretes, sitios no tradicionales, entre otros), </t>
  </si>
  <si>
    <t>Este proyecto es  generar  un mayor posicionamiento en los mercados clave y apoyar la estrategia de promoción de país haciendo énfasis en el avistamiento de aves, nicho que genera alto gasto y contribuir en alcanzar la meta de gobierno de US$6.000 millones en generación de divisas.</t>
  </si>
  <si>
    <t>FNTP-046-2017</t>
  </si>
  <si>
    <t>ESTRATEGIA DE PROMOCIÓN TURISMO EN LA NATURALEZA</t>
  </si>
  <si>
    <t>DAR A CONOCER LA OFERTA PREPARADA DEL SEGMENTO TURISMO EN LA NATURALEZA EN COLOMBIA, A LOS PRINCIPALES DISTRIBUIDORES (MAYORISTAS E INTERMEDIARIOS ESPECIALIZADOS DE TURISMO EN LA NATURALEZA) DE LOS MERCADOS PRIORITARIOS IDENTIFICADOS: ESTADOS UNIDOS, CANADÁ, BRASIL, CHILE, ARGENTINA, MÉXICO, UK, ESPAÑA, ALEMANIA, FRANCIA E ITALIA.</t>
  </si>
  <si>
    <t>Se persigue como objetivo el aumento en las exportaciones en turismo de naturaleza y aventura, el proyecto busca consolidar las  empresas que ofertan turismo de este tipo en Colombia  ante el canal de distribución. Esto se verá reflejado en un aumento en el numero de viajeros, el cual genera un aumento en el ingreso de divisas al país y en la generación de empleos directos especializados.</t>
  </si>
  <si>
    <t>Se generarán oportunidades de negocios para los mas de 90 empresarios nacionales que asistirán a la rueda de negocios.  Alrededor de 2.000 citas  de negocios en las que se generarán los contactos para aumentar  el número de viajeros internacionales a Colombia.  Dentro de los destinos que se verán beneficiados durante esta rueda de negocios, están incluidas las regiones de post conflicto como Guaviare, Putumayo y Guainía entre otros.</t>
  </si>
  <si>
    <t>FNTP-066-2017</t>
  </si>
  <si>
    <t xml:space="preserve">PROMOCIÓN INTERNACIONAL DE COLOMBIA EN FRANCIA EN EL MARCO DEL AÑO BINACIONAL </t>
  </si>
  <si>
    <t>POTENCIAR EL POSICIONAMIENTO DE COLOMBIA COMO DESTINO CULTURAL Y DE AVENTURA Y NATURALEZA ENTRE EL PÚBLICO FINAL Y PROFESIONAL DE LA INDUSTRIA TURÍSTICA EN FRANCIA APROVECHANDO LA CELEBRACIÓN DEL AÑO BINACIONAL.</t>
  </si>
  <si>
    <t>El resultado esperado como efecto de la ejecución del proyecto se direcciona a propiciar el aumento del turismo lo que traería consigo beneficios a la actividad económica productiva del país, mediante la participación en Workshop de Colombia en Francia con la presencia de empresarios colombianos y compañías francesas de la industria turística interesados en realizar negocios que incrementen la llegada de visitantes a Colombia de ese mercado.</t>
  </si>
  <si>
    <t>FNTP-086-2017</t>
  </si>
  <si>
    <t>CAMPAÑA PLAN DE MEDIOS COLOMBIA TURISMO INTERNACIONAL 2017</t>
  </si>
  <si>
    <t>CONTINUAR CON EL ESFUERZO PARA POSICIONAR A COLOMBIA COMO DESTINO TURÍSTICO A NIVEL INTERNACIONAL PARA ATRAER VIAJEROS EXTRANJEROS AL,PAÍS</t>
  </si>
  <si>
    <r>
      <t>Prestadores de servicios turísticos a nivel nacional, tales como los operadores receptivos, hoteles, restaurantes,  las agencias de viajes, entre otros.</t>
    </r>
    <r>
      <rPr>
        <b/>
        <sz val="18"/>
        <color rgb="FF000000"/>
        <rFont val="Futura Std Book"/>
        <family val="2"/>
      </rPr>
      <t xml:space="preserve"> </t>
    </r>
  </si>
  <si>
    <t xml:space="preserve">Aumento del conocimiento y la conciencia sobre la oferta turística que ofrece Colombia en el mercado internacional; incentivando así la consideración de los turistas de Colombia como destino turístico  </t>
  </si>
  <si>
    <t>FNTP-095-2017</t>
  </si>
  <si>
    <t>ACTUALIZACIÓN DE LA GUÍA DE TURISMO RELIGIOSO</t>
  </si>
  <si>
    <t>FORTALECER LA PROMOCIÓN DE COLOMBIA MEDIANTE LA ACTUALIZACIÓN, PRODUCCIÓN Y DISTRIBUCIÓN DE LA GUÍA DE TURISMO RELIGIOSO</t>
  </si>
  <si>
    <t xml:space="preserve">La cadena del sector turístico religioso en Colombia, directamente los empresarios del sector en el que cada uno de ellos podrá mostrar toda su oferta turística. </t>
  </si>
  <si>
    <t xml:space="preserve">El resultado esperado como efecto de la ejecución del proyecto se direcciona en dar a conocer la oferta turística actualizada en materia de turismo religioso, en aras de brindar información veraz acerca de la misma y aprovechar la importancia de la visita del sumo pontífice para promoverla. </t>
  </si>
  <si>
    <t>FNTP-099-2017</t>
  </si>
  <si>
    <t>RUEDA DE NEGOCIOS EN EL MARCO DEL CONGRESO NACIONAL HOTELERO 2017</t>
  </si>
  <si>
    <t>Hoteleros a nivel nacional y hoteleros de la ciudad de Cali, agentes mayoristas a nivel nacional, así como los prestadores de servicios turísticos en general como los operadores receptivos, Bureaus, casas de incentivos, prestadores de servicios de transporte, entre otros. De igual manera, se benefician indirectamente en la cadena los restaurantes, guías turísticos, atractivos turísticos, centros de convenciones y venues (sedes) no tradicionales</t>
  </si>
  <si>
    <t>Con la realización de esta edición de la Rueda de Negocio en marco del Congreso Nacional Hotelero, se espera beneficiar la cadena del sector turístico; así mismo, se espera un incremento del porcentaje de generación de empleo, una participación activa de las regiones, y un incremento en el porcentaje de negocios respecto a la rueda del 2016. De igual forma el mayor objetivo es hacer partícipe a la cadena productiva del turismo, lo cual se verán reflejados en la generación de empleo y mejoramiento de la actividad económica productiva del sector.</t>
  </si>
  <si>
    <t>FNTP-115-2017</t>
  </si>
  <si>
    <t>INNOVACIÓN DIGITAL Y ACOMPAÑAMIENTO EMPRESARIAL</t>
  </si>
  <si>
    <t>OPTIMIZAR LA ESTRATEGIA DE PROMOCIÓN TURÍSTICA INTERNACIONAL DE COLOMBIA POR MEDIO DE LA INNOVACIÓN EN LA PRESTACIÓN DE SERVICIOS QUE PROCOLOMBIA LE BRINDA A SUS CUENTAS EXTERNAS DEL SECTOR TURISMO, ASI COMO A ALIADOS Y GRUPOS DE INTERÉS, CON MIRAS A LOGRAR UN MAYOR IMPACTO Y UN MAS ALTO RETORNO A LA INVERSIÓN. TODO ÉSTO CON EL FIN DE AUMENTAR EL NÚMERO DE TURISTAS EXTRANJEROS, LA GENERACIÓN DE DIVISAS Y EMPLEO DEL SECTOR EN COLOMBIA.</t>
  </si>
  <si>
    <t>El resultado esperado como efecto de la ejecución del proyecto se direcciona a propiciar el aumento del turismo lo que traería consigo beneficios a la actividad económica productiva del país, mediante la participación en herramientas digitales.</t>
  </si>
  <si>
    <t>FNTP-128-2017</t>
  </si>
  <si>
    <t>PROMOCIÓN DE LOS PATRIMONIOS DECLARADOS POR LA UNESCO</t>
  </si>
  <si>
    <t>PROMOCIONAR LOS SITIOS Y EXPRESIONES CON DECLARACIÓN DE LA UNESCO COMO PATRIMONIO DE LA HUMANIDAD A TRAVÉS DEL DISEÑO, PRODUCCIÓN Y DISTRIBUCIÓN DE UNA PUBLICACIÓN CON IMPACTO EN LA BASE EMPRESARIAL, COMUNITARIA Y TERRITORIAL.</t>
  </si>
  <si>
    <t xml:space="preserve">La cadena del sector turístico en Colombia, directamente los empresarios del sector en el que cada uno de los pueblos patrimonio podrá mostrar toda su oferta turística. </t>
  </si>
  <si>
    <r>
      <t>Los destinos que cuentan con un patrimonio de la humanidad, hacen parte de los corredores turísticos a promocionar, los cuales a su vez hacen parte de la priorización del Plan Estratégico Sectorial que tiene el propósito de generar a 2018 USD$6.000 millones en divisas y 300 mil nuevos empleos por turismo</t>
    </r>
    <r>
      <rPr>
        <b/>
        <sz val="14"/>
        <color rgb="FF000000"/>
        <rFont val="Futura Std Book"/>
        <family val="2"/>
      </rPr>
      <t>.</t>
    </r>
  </si>
  <si>
    <t>FNTP-133-2017</t>
  </si>
  <si>
    <t>CAMPAÑA DE PROMOCIÓN "EXPLORA AMAZONAS"</t>
  </si>
  <si>
    <t>REALIZAR ACCIONES DE PROMOCIÓN DE LOS DESTINOS, ATRACTIVOS Y SERVICIOS TURÍSTICOS DEL DEPARTAMENTO DEL AMAZONAS</t>
  </si>
  <si>
    <t>GOBERNACION DEL AMAZONAS</t>
  </si>
  <si>
    <t>Leticia; Puerto Nariño</t>
  </si>
  <si>
    <t xml:space="preserve">Departamento del Amazonas , Comunidades originarias , Operadores turísticos, Hoteles 
Artesanos
Restaurantes 
Guías
Empresas de transporte
Aerolíneas.
</t>
  </si>
  <si>
    <t>Incrementar en un 30%, para el año 2018, el ingreso de turistas al departamento, Generar 300 nuevos empleos directos en el sector del turismo en la región</t>
  </si>
  <si>
    <t>FNTP-150-2017</t>
  </si>
  <si>
    <t>IX CONCURSO NACIONAL DE FOTOGRAFÍA TURÍSTICA REVELA COLOMBIA 2017</t>
  </si>
  <si>
    <t>PRODUCIR EL IX CONCURSO NACIONAL DE FOTOGRAFÍA TURÍSTICA ?REVELA COLOMBIA 2017?.</t>
  </si>
  <si>
    <t xml:space="preserve">Gremios del sector turístico, Entidades públicas y privadas, Transportadores, Hoteleros, Restaurantes, Operadores y agencias de viajes, aerolíneas
</t>
  </si>
  <si>
    <t xml:space="preserve">Impresión del Noveno ejemplar del Libro Revela Colombia, Promoción de los diferentes destinos turísticos de Colombia.
</t>
  </si>
  <si>
    <t>FNTP-157-2016</t>
  </si>
  <si>
    <t>IMPLEMENTACIÓN DE UNA PLATAFORMA TECNOLÓGICA DE MONITOREO DE DINÁMICAS TURÍSTICAS EN TIEMPO REAL A PARTIR DE LA INFORMACIÓN PUBLICADA EN REDES SOCIALES Y OTRAS FUENTES DESESTRUCTURADAS DE INFORMACIÓN</t>
  </si>
  <si>
    <r>
      <rPr>
        <sz val="8"/>
        <color rgb="FF000000"/>
        <rFont val="Futura Std Book"/>
        <family val="2"/>
      </rPr>
      <t>Conocer el comportamiento del turismo durante la visita del Papa en Colombia y así poder medir el impacto y la percepción real</t>
    </r>
    <r>
      <rPr>
        <sz val="14"/>
        <color rgb="FF000000"/>
        <rFont val="Futura Std Book"/>
        <family val="2"/>
      </rPr>
      <t>.</t>
    </r>
  </si>
  <si>
    <t>FNTP-185-2017</t>
  </si>
  <si>
    <t>PARTICIPACIÓN EN LA XXXVII VITRINA TURÍSTICA DE ANATO 2018 DE LOS DEPARTAMENTOS DE GUAVIARE, VAUPÉS, PUTUMAYO, AMAZONAS, VICHADA, CAQUETÁ, GUAINÍA Y CHOCÓ</t>
  </si>
  <si>
    <t>PROMOCIONAR LA OFERTA TURÍSTICA DE LOS DEPARTAMENTOS DE AMAZONAS, CAQUETÁ, CHOCÓ, GUAINÍA, GUAVIARE, PUTUMAYO, VAUPÉS Y VICHADA A TRAVÉS DE LA PARTICIPACIÓN EN LA VITRINA TURÍSTICA DE ANATO 2018.</t>
  </si>
  <si>
    <t>Amazonas; Caquetá; Chocó; Guainía; Guaviare; Putumayo; Vaupés; Vichada</t>
  </si>
  <si>
    <t xml:space="preserve">Los departamentos de Guaviare,  Vaupés, Putumayo, Amazonas, Vichada, Caquetá, Guainía y Chocó.
Prestadores de servicios turísticos en general pertenecientes a la cadena de valor (agencias de viajes, aerolíneas, hoteles, restaurantes, transportadores, guías, etc.)
</t>
  </si>
  <si>
    <t xml:space="preserve">Incrementar en un 15% el número de visitantes con respecto al 2017.
Obtener un mayor reconocimiento y posicionamiento de los destinos nacionales y departamentales a través de la promoción de todos los elementos de la cadena de valor, creando mayor tráfico a los atractivos y productos turísticos establecidos
</t>
  </si>
  <si>
    <t>FNTP-187-2017</t>
  </si>
  <si>
    <t>PARTICIPACIÓN DE COLOMBIA EN EL XVI CONGRESO INTERNACIONAL DE GASTRONOMÍA MADRID FUSIÓN 2018</t>
  </si>
  <si>
    <t>PARTICIPAR EN EL XVI CONGRESO INTERNACIONAL DE GASTRONOMÍA MADRID FUSIÓN 2018</t>
  </si>
  <si>
    <t xml:space="preserve">Colombia y su cocina, Hoteles, restaurantes, agencias de viajes, aerolineas, trasnportadores. </t>
  </si>
  <si>
    <t>Aumentar Flujo de Turistas internacionales, posicionar oferta gastronomica.</t>
  </si>
  <si>
    <t>Aprobado</t>
  </si>
  <si>
    <t>FNTP-188-2017</t>
  </si>
  <si>
    <t>ESTRATEGIA DE MEDIOS Y COMUNICACIÓN EN LA PARTICIPACIÓN DE COLOMBIA EN EL XVI CONGRESO INTERNACIONAL DE GASTRONOMÍA MADRID FUSIÓN 2018</t>
  </si>
  <si>
    <t>DESARROLLAR UNA ESTRATEGIA DE MEDIOS Y COMUNICACIÓN PARA LA PARTICIPACIÓN DE COLOMBIA EN EL CONGRESO INTERNACIONAL DE GASTRONOMÍA MADRID FUSIÓN 2018 PARA PROMOVER EL PRODUCTO TURÍSTICO GASTRONÓMICO DEL PAÍS.</t>
  </si>
  <si>
    <t>Desarrollo de una estrategia de comunicación xen el Congreso Madrid Fusión 2018</t>
  </si>
  <si>
    <t>FNTP-207-2017</t>
  </si>
  <si>
    <t>PARTICIPACIÓN ASOCIACIÓN HOTELERA Y TURÍSTICA DE COLOMBIA EN LA VERSIÓN XXXVII DE LA VITRINA TURÍSTICA DE ANATO 2018</t>
  </si>
  <si>
    <t>PROMOCIONAR LA OFERTA HOTELERA COLOMBIANA, REPRESENTADA EN LOS 900 HOTELES AGREMIADOS A COTELCO, EN LA XXXVII VITRINA TURÍSTICA DE LA ASOCIACIÓN COLOMBIANA DE AGENCIAS DE VIAJES Y TURISMO, ANATO 2018.</t>
  </si>
  <si>
    <t>ASOCIACIÓN HOTELERA Y TURÍSTICA DE COLOMBIA - COTELCO CAPÍTULO BOGOTÁ</t>
  </si>
  <si>
    <t xml:space="preserve">14 departamentos de Colombia
Establecimientos de alojamiento y hospedaje regionales.
Cadenas Hoteleras internacionales (oficinas de representación)
Proveedores directos de la oferta hotelera.
</t>
  </si>
  <si>
    <t xml:space="preserve">Incrementar en un 10% el número de visitantes en el stand para el año 2018 con respecto al 2017.
Tener un mayor reconocimiento y posicionamiento del destino en los turistas a través de la oferta de establecimientos de alojamiento y hospedaje agremiados.
Generar productos de alto valor a través incremento de oferta regional, de los establecimientos agremiados.
</t>
  </si>
  <si>
    <t>FNTP-235-2017</t>
  </si>
  <si>
    <t>FORTALECIMIENTO DEL PORTAL "CENTRO DE INFORMACIÓN TURÍSTICO DE COLOMBIA - CITUR"</t>
  </si>
  <si>
    <t>FORTALECER EL PORTAL CITUR CON LA ADECUACIONES NECESARIAS PARA ATENDER LOS REQUERIMIENTOS QUE TIENE EL VICEMINISTERIO DE TURISMO EN CUANTO A LA DIVULGACIÓN DE INFORMACIÓN OFICIAL DE ESTADÍSTICAS DE TURISMO ACORDES CON LOS DESARROLLOS TECNOLÓGICOS QUE EXIGE NUESTRO MEDIO, PERMITIENDO ADEMÁS LA INTEGRACIÓN TECNOLÓGICA CON LOS PORTALES REGIONALES MEDIANTE NUEVOS DESARROLLOS ACORDE AL PROYECTO DE FORTALECIMIENTO DE CITUR DEFINIDOS EN EL PLAN ESTADÍSTICO SECTORIAL DE TURISMO-PEST.</t>
  </si>
  <si>
    <t xml:space="preserve">Inversionistas nacionales y extranjeros 
El Gobierno Nacional 
Entidades territoriales
Gremios del sector turismo.
prestadores de servicios turísticos: 
</t>
  </si>
  <si>
    <t xml:space="preserve">Este proyecto conllevará a la modernización el portal CITUR
Proporcionará en la generación de información confiable, ofrecerá mejor calidad en los diseños y la integración online con cifras de los portales regionales de SITUR. 
</t>
  </si>
  <si>
    <t>P2017-FNTP-137-2016</t>
  </si>
  <si>
    <t>P2017-FNTP-162-2016</t>
  </si>
  <si>
    <t>FNTP-272-2017</t>
  </si>
  <si>
    <t>FERIAS Y EVENTOS INTERNACIONALES ENERO Y FEBRERO 2018</t>
  </si>
  <si>
    <t>FNTP-236-2017</t>
  </si>
  <si>
    <t>ENFOQUE EN SEGMENTOS ESPECIALES PARA VIAJEROS INTERNACIONALES PARA PAÍSES DE ALIANZA PACIFICO</t>
  </si>
  <si>
    <t>ADQUIRIR INFORMACIÓN SOBRE EL VOLUMEN, COMPORTAMIENTO, PATRONES DE LOS SEGMENTOS DE VIAJEROS EN LOS MERCADOS INTERNACIONALES EMISORES MAS RELEVANTES PARA EL BLOQUE DE ALIANZA DEL PACÍFICO CON EL PROPÓSITO DE DIMENSIONAR EL TAMAÑO Y LA RELEVANCIA DE ESTOS GRUPOS DE VIAJEROS EN EL MERCADO RECEPTOR DE TURISTAS INTERNACIONALES EN CADA UNO DE LOS PAISES MIEMBROS PARA EL BENEFICIO COMÚN.</t>
  </si>
  <si>
    <t xml:space="preserve">Consolidar una herramienta de apoyo a la planificación turística y al proceso de toma de decisiones por parte de las entidades gubernamentales, gremios, empresarios e inversionistas. 
Desarrollar estrategias de innovación para la industria del turismo, con base en el estudio realizado.  
Elaborar publicaciones y estudios de impacto del turismo.
</t>
  </si>
  <si>
    <t>FNTP-005-2018</t>
  </si>
  <si>
    <t>FERIAS INTERNACIONALES I SEMESTRE 2018</t>
  </si>
  <si>
    <t>PROMOCIONAR A COLOMBIA DESTINO TURÍSTICO INTERNACIONAL</t>
  </si>
  <si>
    <t xml:space="preserve">El territorio nacional con la recepción de turistas, que son generadores de ingresos a la economía local y el sector turístico en general con la dinamización de la cadena. 
Pequeños y medianos empresarios con potencial exportador.
Transportadores, Hoteleros, Restauranteros, operadores turístico y Agencias de Viajes Locales.
</t>
  </si>
  <si>
    <t xml:space="preserve">Aumentar la llegada de turistas internacionales respecto al año 2016.
Aportar al cumplimiento de la meta de gobierno de US$6.000 millones de dólares en generación de divisas y 556 eventos captados para 2018.
</t>
  </si>
  <si>
    <t>FNTP-212-2017</t>
  </si>
  <si>
    <t>PARTICIPACIÓN EN LA XXXVII VITRINA TURÍSTICA ANATO 2018</t>
  </si>
  <si>
    <t xml:space="preserve">Gobernaciones y sus respectivas alcaldías municipales representados en 32 departamentos de Colombia.
Gremios del sector.
21 sectores aportantes a la parafiscalidad con destino al turismo.
La academia con formación en turismo.
</t>
  </si>
  <si>
    <t xml:space="preserve">Se estima la visita al stand del aproximadamente el 10% de los visitantes total a la Vitrina.
Tener un mayor reconocimiento y posicionamiento de la oferta y los beneficios institucionales.
Dinamizar y articular la oferta regional, para posicionar a Colombia como un destino de talla mundial, potencializando los corredores turísticos apalancados en las rutas turísticas desarrolladas en el marco de la campaña “Seguro Te Va a Encantar”.
</t>
  </si>
  <si>
    <t>AD1-FNTP-086-2017</t>
  </si>
  <si>
    <t>Destinos a nivel nacional, prestadores de servicios turísticos</t>
  </si>
  <si>
    <t xml:space="preserve">Continuar posicionando la oferta turística que ofrece Colombia en el mercado internacional; generando mayor impacto en los destinos nacionales con la recepción de turistas internacionales al país. 
Aportar al cumplimiento de la meta de gobierno de US$6.000 millones de dólares en generación de divisas y la generación de 300 mil nuevos empleos.
</t>
  </si>
  <si>
    <t>FNTP-234-2017</t>
  </si>
  <si>
    <t>PROMOCIÓN DE COLOMBIA COMO DESTINO TURÍSTICO LGBTI</t>
  </si>
  <si>
    <t>POSICIONAR A COLOMBIA A NIVEL INTERNACIONAL COMO DESTINO TURÍSTICO LGBTI A TRAVÉS DE SUS PRODUCTOS TURÍSTICOS</t>
  </si>
  <si>
    <t xml:space="preserve">El territorio nacional con la recepción de turistas, que son generadores de ingresos a la economía local y el sector turístico en general con la dinamización de la cadena. 
Pequeños y medianos empresarios con potencial en producto de turismo LGBTI
Transportadores, Hoteleros, Restauranteros, operadores turístico y Agencias de Viajes Locales.
Comunidad LGBTI
</t>
  </si>
  <si>
    <t xml:space="preserve">Aumentar la llegada de turistas internacionales con perfil LGBTI.
Aportar al cumplimiento de la meta de gobierno de US$6.000 millones de dólares en generación de divisas 
Contribuir a la política de gobierno de generar 300.000 nuevos empleos.
</t>
  </si>
  <si>
    <t>FNTP-277-2017</t>
  </si>
  <si>
    <t>CAMPAÑA NACIONAL 2018</t>
  </si>
  <si>
    <t>PROMOCIONAR LOS DESTINOS Y PRODUCTOS DE LAS RUTAS DERIVADAS DE LOS CORREDORES TURÍSTICOS A TRAVÉS DE LA CAMPAÑA NACIONAL DE TURISMO.</t>
  </si>
  <si>
    <t xml:space="preserve">Territorio nacional 
Agencias de viajes 
Operadores turísticos 
Hoteles 
Artesanos
Restaurantes 
Guías
Gremios 
Empresas de transporte
Aerolíneas
Atractivos turísticos 
Inversionistas nacionales e internacionales
</t>
  </si>
  <si>
    <t xml:space="preserve">Promoción turística del territorio nacional, que contribuirá al sostenimiento y/o aumento en la movilización  de vehículos por las carreteras del país durante el 2018; teniendo como base los 33,4 millones de vehículos que se movilizaron durante el 2017, según cifras del Ministerio de Transporte. 
-Llegar a una audiencia de 3 millones de personas durante el 2018 mediante pauta en los diferentes medios de comunicación. 
-Contribución al cumplimientos del Plan Estratégico Sectorial que tiene el propósito de generar a 2018 USD$6.000 millones en divisas y 300 mil nuevos empleos por turismo.
</t>
  </si>
  <si>
    <t>FNTP-278-2017</t>
  </si>
  <si>
    <t>CAMPAÑA COLOMBIA LIMPIA 2018</t>
  </si>
  <si>
    <t>DAR CONTINUIDAD Y MANTENIMIENTO A LA EMISIÓN DE UN PLAN DE MEDIOS PARA LA CAMPAÑA "COLOMBIA LIMPIA ", LA CUAL BUSCA GENERAR CONCIENCIA EN LOS RESIDENTES, COMUNIDAD LOCAL, PRESTADORES DE SERVICIOS TURÍSTICOS, TURISTAS Y VISITANTES ACERCA DE LA RESPONSABILIDAD DE DISPONER DE MANERA ADECUADA LAS BASURAS EN CANECAS Y SERVICIOS DE RECOLECCIÓN DE LOS DESTINOS COMO PARTE DE LA CULTURA CIUDADANA.</t>
  </si>
  <si>
    <t xml:space="preserve">El Gobierno de Colombia, la comunidad, los prestadores de servicios turísticos y los sectores comerciales asociados al turismo, entidades directamente relacionadas con la limpieza del orden local de carácter público y privado. 
</t>
  </si>
  <si>
    <t xml:space="preserve">Llegar a mas ciudades y municipios  a nivel nacional, transformándolos en destinos limpios, con un resultado aproximado de 45.500 toneladas de basura recolectada.
Seguridad: Destinos seguros, con el compromiso de cumplir con su promesa de valor acerca del atractivo ofrecido  y el cuidado que se presta sobre el mismo.
Calidad: Destinos más limpios, desde el punto de vista estético y paisajístico,  sostenibles y responsables con el medio ambiente.
</t>
  </si>
  <si>
    <t>FNTP-008-2018</t>
  </si>
  <si>
    <t>PARTICIPACIÓN EN LA XXXVII VITRINA TURÍSTICA DE ANATO 2018 DEL PRODUCTO TURÍSTICO DE BIENESTAR</t>
  </si>
  <si>
    <t>PROMOCIONAR LA OFERTA TURÍSTICA DEL PRODUCTO TURÍSTICO DE BIENESTAR A TRAVÉS DE LA PARTICIPACIÓN EN LA VITRINA TURÍSTICA DE ANATO 2018.</t>
  </si>
  <si>
    <t xml:space="preserve">Los empresarios de Centros de bienestar, Spas y Termales
Gobernaciones y sus respectivas alcaldías municipales representados en 32 departamentos de Colombia.
Gremios del sector.
Los 21 sectores aportantes a la parafiscalidad con destino al turismo.
</t>
  </si>
  <si>
    <t xml:space="preserve">Se estima la visita al stand del aproximadamente el 5% del total de visitantes a la Vitrina Turística.
Tener un mayor reconocimiento y posicionamiento de la oferta que tiene Colombia en el producto de Bienestar 
Dinamizar y articular la oferta regional, para posicionar a Colombia como un destino de talla mundial, potencializando los corredores turísticos apalancados en las rutas turísticas desarrolladas en el marco de la campaña “Seguro Te Va a Encantar”.
</t>
  </si>
  <si>
    <t>FNTP-003-2018</t>
  </si>
  <si>
    <t>SOSTENIMIENTO CAMPAÑA NACIONAL DE PREVENCIÓN DE LA ESCNNA EN EL CONTEXTO DE LOS VIAJES Y EL TURISMO #OJOSENTODASPARTES</t>
  </si>
  <si>
    <t>DAR CONTINUIDAD A LA ESTRATEGIA DE COMUNICACION DE LA CAMPAÑA NACIONAL DE PREVENCION DE LA ESCNNA EN VIAJES Y TURISMO #OJOSENTODASPARTES, A TRAVES DE LA IMPLEMENTACION DEL PLAN DE MEDIOS PERMITIENDO DIFUNDIR EL MENSAJE AL PUBLICO OBJETO DE LA CAMPAÑA (TURISTAS Y PRESTADORES DE SERVICIOS TURISTICOS).</t>
  </si>
  <si>
    <t xml:space="preserve">El Gobierno de Colombia, la comunidad, los prestadores de servicios turísticos, los sectores comerciales asociados al turismo y organismos gubernamentales con competencia en la protección de las niñas, niños y adolescentes.
</t>
  </si>
  <si>
    <t xml:space="preserve">Aumento de la comunidad de las redes sociales (Facebook y Twitter) en 10.000 nuevos fans. (22.502 Likes, 8.854 Shares, 361 Commentarios y 9.365 nuevos fans de octubre a diciembre de 2017). Mantener y aumentar en un 5% el alcance de la campaña en aeropuertos (4.565.532 de agosto 2017 a enero 2018)
Reconocimiento del sector turístico como protector de los derechos de los niños, niñas y adolescentes.
Destinos turísticos más competitivos y seguros. 
</t>
  </si>
  <si>
    <t>FNTP-205-2017</t>
  </si>
  <si>
    <t>PROYECTO  ALIANZA DEL PACÍFICO 2018</t>
  </si>
  <si>
    <t>PROMOCIONAR A COLOMBIA COMO DESTINO TURÍSTICO INTERNACIONAL EN EL MARCO DEL PLAN DE TRABAJO ALIANZA DEL PACÍFICO, A LA VEZ QUE SE POSICIONA EL BLOQUE ECONÓMICO Y COMERCIAL.</t>
  </si>
  <si>
    <t xml:space="preserve">Gobierno Nacional
Agencias de viajes 
Operadores turísticos 
Hoteles 
Artesanos
Restaurantes 
Guías
Gremios sector turístico
Empresas de transporte
Aerolíneas
Entidades territoriales 
Inversionistas nacionales e internacionales
</t>
  </si>
  <si>
    <t xml:space="preserve">-Continuar con la tendencia del turismo intra alianza (países miembros del acuerdo), buscando consolidar el bloque de Alianza del Pacífico en mercados como China, donde se ha identificado un potencial importante, debido no sólo al gran tamaño del mercado de este país, sino al interés particular en productos como naturaleza y cultura. 
</t>
  </si>
  <si>
    <t>AD1-FNTP-052-2016</t>
  </si>
  <si>
    <t>FNTP-214-2017</t>
  </si>
  <si>
    <t>CAMPAÑA PLAN DE MEDIOS COLOMBIA TURISMO INTERNACIONAL 2018</t>
  </si>
  <si>
    <t>CONTINUAR CON LAS ACCIONES DE PROMOCIÓN COLOMBIA COMO DESTINO TURÍSTICO A NIVEL INTERNACIONAL PARA ATRAER VIAJEROS EXTRANJEROS AL PAIS</t>
  </si>
  <si>
    <t>Destinos a nivel nacional 
prestadores de servicios turísticos: 
Agencias de viajes 
Tour operadores
Hoteles 
Prestadores de servicios de transporte</t>
  </si>
  <si>
    <t>FNTP-215-2017</t>
  </si>
  <si>
    <t>DAR A CONOCER LA OFERTA PREPARADA DEL SEGMENTO TURISMO EN LA NATURALEZA EN COLOMBIA A LOS PRINCIPALES DISTRIBUIDORES (MAYORISTAS E INTERMEDIARIOS ESPECIALIZADOS DE TURISMO EN LA NATURALEZA) DE LOS MERCADOS PRIORITARIOS IDENTIFICADOS: ESTADOS UNIDOS, CANADÁ, BRASIL, CHILE, ARGENTINA, MÉXICO, UK, ESPAÑA, ALEMANIA, FRANCIA E ITALIA.</t>
  </si>
  <si>
    <t xml:space="preserve">Agencias de viajes 
Operadores turísticos 
Hoteles 
Artesanos
Restaurantes 
Guías
Gremios sector turístico
Empresas de transporte
Aerolíneas
Entidades territoriales 
Empresarios especializados en turismo de aventura y naturaleza. 
Inversionistas nacionales e internacionales
</t>
  </si>
  <si>
    <t xml:space="preserve">Oportunidades de negocios para los 90 empresarios nacionales que asistirán a la rueda de negocios, con alrededor de 1.700 citas proyectadas, en las que se espera la realización de negocios efectivos en la oferta de turismo y naturaleza, dando como resultado un incremento en el número de viajeros internacionales a Colombia.  
</t>
  </si>
  <si>
    <t>FNTP-217-2017</t>
  </si>
  <si>
    <t>WORKSHOPS Y GIRAS COMERCIALES 2018</t>
  </si>
  <si>
    <t>PROMOCIONAR Y POSICIONAR A COLOMBIA COMO DESTINO TURÍSTICO INTERNACIONAL A TRAVÉS DE ESPACIOS COMERCIALES QUE PERMITAN LA GENERACIÓN DE OPORTUNIDADES Y CIERRES DE NEGOCIOS.</t>
  </si>
  <si>
    <t xml:space="preserve">Agencias de viajes 
Operadores turísticos 
Hoteles 
Artesanos
Restaurantes 
Guías
Gremios sector turístico
Empresas de transporte
Aerolíneas
Entidades territoriales 
Inversionistas nacionales e internacionales
</t>
  </si>
  <si>
    <t xml:space="preserve">Los impactos que se esperan obtener con la realización de este proyecto están determinados principalmente por: 
Oportunidades de negocio: Todas aquellas citas efectivas donde el comprador internacional manifestó interés por el producto o destino turístico colombiano, éstas se identifican a través de encuestas de satisfacción las cuales se reportarán en su oportunidad en los correspondientes informes de gestión/ejecución remitidos al FONTUR. 
Por su parte al finalizar cada workshop, se habrán realizado aproximadamente 300 citas de negocios, que a la fecha se han estimado se puedan llegar a obtener según la cantidad de empresarios inscritos. 
En cuanto a la Gira comercial propuesta, se espera que después de realizada, las ventas de paquetes de viajes turísticos hacia Colombia aumenten el un 15% los dos años siguientes a la actividad.
</t>
  </si>
  <si>
    <t>FNTP-026-2018</t>
  </si>
  <si>
    <t>FERIAS Y EVENTOS INTERNACIONALES II SEMESTRE 2018</t>
  </si>
  <si>
    <t xml:space="preserve">Colombia al recibir a los turistas, que son generadores de ingresos a la economía local y el sector turístico en general. 
Pequeños y medianos empresarios con potencial exportador
Transportadores, Hoteleros, Restauranteros, operadores turístico  y Agencias  de Viajes Locales
</t>
  </si>
  <si>
    <t xml:space="preserve">Superar el porcentaje de aumento (20,4%) y número de llegadas de turistas internacionales de 2017 (3.525.713 
Captar al menos 556 eventos para Colombia durante el 2018
</t>
  </si>
  <si>
    <t>Banco de Proyectos</t>
  </si>
  <si>
    <t>FNTP-034-2018</t>
  </si>
  <si>
    <t>CONSOLIDACIÓN DEL CENTRO DE INFORMACIÓN TURÍSTICA DE COLOMBIA -CITUR- MEDIANTE LA INTEGRACIÓN DEL SISTEMA DE INFORMACIÓN TURÍSTICO REGIONAL DEL DEPARTAMENTO DEL AMAZONAS - SITUR AMAZONAS</t>
  </si>
  <si>
    <t>ESTRUCTURAR E IMPLEMENTAR UN SISTEMA DE INFORMACIÓN TURÍSTICA CON UN ALTO COMPONENTE TECNOLÓGICO E INNOVADOR, QUE PERMITA EL SEGUIMIENTO DE LAS VARIABLES ASOCIADAS A LA OFERTA Y LA DEMANDA DE PRODUCTO Y SERVICIOS TURÍSTICOS, DEL DEPARTAMENTO DE AMAZONAS – SITUR AMAZONAS CON EL PROPÓSITO DE INTEGRARLO AL CENTRO DE INFORMACIÓN TURÍSTICA DE COLOMBIA-CITUR EN LÍNEA CON EL PLAN ESTADÍSTICO SECTORIAL DE TURISMO- PEST.</t>
  </si>
  <si>
    <t>GOBERNACIÓN DEL AMAZONAS</t>
  </si>
  <si>
    <t>Inversionistas nacionales y extranjeros 
El Gobierno Nacional 
Entidades territoriales
Gremios del sector turismo.
Prestadores de servicios turísticos</t>
  </si>
  <si>
    <t xml:space="preserve">Con este proyecto se busca conocer hacia donde van las tendencias de la industria turística local y regional del departamento, mediante la clasificación y unificación de la información del sector de turismo; permitiendo identificar el perfil de los visitantes o turistas, su tendencia al consumo y gasto, al igual que los segmentos y nichos de mercado objetivo
Generar el análisis del impacto del turismo en la generación de empleo; generando información de la sostenibilidad del turismo en el departamento y verificando el estado real de los prestadores con RNT e identificando los informales.
</t>
  </si>
  <si>
    <t>FNTP-023-2018</t>
  </si>
  <si>
    <t>PROMOCIÓN TURÍSTICA NACIONAL DEL MUNICIPIO DE LETICIA 2018</t>
  </si>
  <si>
    <t>PROMOCIONAR EL MUNICIPIO DE LETICIA, CON EL PROPÓSITO DE LOGRAR UN INCREMENTO DE TURISTAS NACIONALES E INTERNACIONALES.</t>
  </si>
  <si>
    <t>ALCALDÍA DE LETICIA</t>
  </si>
  <si>
    <t xml:space="preserve">Municipio de Leticia 
Comunidades étnicas 
Operadores turísticos de la región 
Hoteles 
Artesanos
Restaurantes 
Guías
Empresas de transporte
Aerolíneas
</t>
  </si>
  <si>
    <t xml:space="preserve">Incrementar en un 10%, para el año 2018, las ventas de los operadores turísticos del municipio. 
Generar 70 nuevos empleos directos e indirectos en el sector turístico de la región.  
</t>
  </si>
  <si>
    <t>Turismo Responsable</t>
  </si>
  <si>
    <t>AD1-FNTP-270-2017</t>
  </si>
  <si>
    <t>CUMBRE GLOBAL INTERSECTORIAL PARA LA PROTECCIÓN DE LA NIÑEZ Y ADOLESCENCIA DE LA EXPLOTACIÓN SEXUAL EN EL CONTEXTO DE LOS VIAJES Y EL TURISMO</t>
  </si>
  <si>
    <t>REALIZAR LA CUMBRE GLOBAL INTERSECTORIAL PARA LA PROTECCIÓN DE LA NIÑEZ Y ADOLESCENCIA DE LA EXPLOTACIÓN SEXUAL EN VIAJES Y TURISMO EN ARTICULACIÓN CON EL COMITÉ NACIONAL DE PREVENCIÓN Y ERRADICACIÓN DE LA ESCNNA (LEY 1336 DE 2009) Y ECPAT INTERNACIONAL COMO UNA DE LAS ORGANIZACIONES NO GUBERNAMENTALES QUE ADELANTAN ACCIONES DE PREVENCIÓN DEL DELITO A NIVEL MUNDIAL</t>
  </si>
  <si>
    <t xml:space="preserve">Destinos a nivel nacional 
Prestadores de servicios turísticos: 
Agencias de viajes 
Tour operadores
Hoteles 
Prestadores de servicios de transporte
Bares y Restaurantes.
Gremios turísticos ( Anato, Cotelco, Acordres …)
</t>
  </si>
  <si>
    <t xml:space="preserve">Acuerdo entre los sectores productivos y los gobiernos participantes, que conlleven a la implementación de planes de acción concretos para erradicar el delito del sector turístico y empezar a replicar acciones de prevención en otros sectores productivos. 
</t>
  </si>
  <si>
    <t>FNTP-051-2018</t>
  </si>
  <si>
    <t>RUEDA DE NEGOCIOS EN EL MARCO DEL CONGRESO NACIONAL DE LA HOTELERÍA 2018</t>
  </si>
  <si>
    <t>GENERAR UN ESPACIO EN EL MARCO DEL CONGRESO NACIONAL HOTELERO PARA QUE LOS HOTELEROS COLOMBIANOS PUEDAN REALIZAR ALIANZAS COMERCIALES ESTRATÉGICAS CON AGENCIAS MAYORISTAS NACIONALES</t>
  </si>
  <si>
    <t xml:space="preserve">Empresarios del sector
Agencias de viajes mayoristas 
Hoteles 
Restaurantes 
Guías
Empresas de transporte
Aerolíneas
Operadores turísticos 
</t>
  </si>
  <si>
    <t xml:space="preserve">Se espera concretar y desarrollar 300 citas de negocio 
</t>
  </si>
  <si>
    <t>AD1-FNTP-214-2017</t>
  </si>
  <si>
    <t xml:space="preserve">Destinos a nivel nacional 
prestadores de servicios turísticos: 
Agencias de viajes 
Tour operadores
Hoteles 
Prestadores de servicios de transporte.
</t>
  </si>
  <si>
    <t>FNTP-078-2018</t>
  </si>
  <si>
    <t>ADMINISTRACIÓN DE LA RED NACIONAL DE PUNTOS DE INFORMACIÓN TURÍSTICA - APLICACIÓN MÓVIL</t>
  </si>
  <si>
    <t xml:space="preserve">Los Municipios
Los Turistas  
Operadores turísticos
Optimización de la Red de PIT
Apoyo a las regiones mediante el envío de material. 
</t>
  </si>
  <si>
    <t xml:space="preserve">Desarrollar una aplicación que utilizarán los turistas nacionales y extranjeros con la información más relevante y completa del país, sus regiones, departamentos y municipios
Fortalecer y mantener la plataforma de la Red Nacional de PITS. 
</t>
  </si>
  <si>
    <t>FNTP-065-2018</t>
  </si>
  <si>
    <t>ALIMENTARTE FOOD FESTIVAL</t>
  </si>
  <si>
    <t>Acodrés</t>
  </si>
  <si>
    <t>ASOCIACIÓN COLOMBIANA DE LA INDUSTRIA GASTRONÓMICA - ACODRÉS CAPÍTULO BOGOTÁ</t>
  </si>
  <si>
    <t xml:space="preserve">Prestadores de servicios turísticos en general, los 200 restaurantes invitados, campesinos, proveedores de alimentos, insumos, materias primas, maquinarias y equipos que se benefician de la producción de los restaurantes participantes . </t>
  </si>
  <si>
    <t xml:space="preserve">Activación del sector gastronómico y aumento de las ventas de los restaurantes invitados al evento, Generación de empleos directos por parte de cada uno de los 200 restaurantes, los cuales tienen en promedio 40 a 50 empleados de atención directa a comensales para un total aproximado de 10,000 empleos. 
</t>
  </si>
  <si>
    <t>FNTP-090-2018</t>
  </si>
  <si>
    <t>SEGUNDA VERSIÓN DE COLOMBIA TRAVEL EXPO 2018</t>
  </si>
  <si>
    <t>ASOCIACIÓN HOTELERA Y TURÍSTICA DE COLOMBIA - COTELCO CAPÍTULO BOGOTÁ ANTIOQUIA - CHOCÓ</t>
  </si>
  <si>
    <t xml:space="preserve">Colombia  Travel Expo 2018 como plataforma comercial generará encadenamiento productivo, impulsará el emprendimiento, la innovación y la construcción creativa de los productos o servicios de la industria de viajes y turismo en el país; convirtiendo esto en una serie de sucesos que consolidarán todo tipo de promotor o estimulador del desarrollo turístico, la inversión, exportación y marketing territorial. Creando sensibilización turística hacia el incremento de la promoción y mercadeo de los territorios que conduzcan al aumento de ingresos y brinden empleos de calidad a toda la cadena de valor. </t>
  </si>
  <si>
    <t>Se espera contribuir al relacionamiento de la oferta (expositores de Colombia Travel Expo) y la demanda (visitantes de Colombia Travel Expo y compradores de la rueda de negocios) del producto turístico nacional, con un mínimo de 1.600 citas transaccionales.</t>
  </si>
  <si>
    <t>FNTP-082-2018</t>
  </si>
  <si>
    <t>PARTICIPACIÓN ASOCIACIÓN HOTELERA Y TURÍSTICA DE COLOMBIA - COTELCO NACIONAL EN LA VERSIÓN XXXVIII DE LA VITRINA TURÍSTICA DE ANATO 2019</t>
  </si>
  <si>
    <t xml:space="preserve">23 departamentos de Colombia, Establecimientos de alojamiento y hospedaje regionales, Cadenas Hoteleras internacionales (oficinas de representación), Proveedores directos de la oferta hotelera.
</t>
  </si>
  <si>
    <t xml:space="preserve">Promocionar a los 23 capítulos de Cotelco y los hoteles agremiados en el territorio nacional, Incrementar en un 10% el número de visitantes en el stand para el año 2019 con respecto al 2017. *No contamos con cifras comparativas 2018, Contribuir a incrementar el numero de agremiados en un 10% con base en los 944 agremiados que se tienen a la fecha, Tener mayor reconocimiento de Colombia como destino turístico, en la memoria de los turistas nacionales e internacionales
</t>
  </si>
  <si>
    <t>FNTP-131-2018</t>
  </si>
  <si>
    <t>PARTICIPACIÓN EN LA XXXVIII VITRINA TURÍSTICA DE ANATO 2019 PARA LOS DEPARTAMENTOS DE AMAZONAS, CAQUETÁ, CHOCÓ, GUAINÍA, GUAVIARE, PUTUMAYO, VAUPÉS Y VICHADA</t>
  </si>
  <si>
    <t xml:space="preserve">Los departamentos de Guaviare,  Vaupés, Putumayo, Amazonas, Vichada, Caquetá, Guainía y Chocó, Prestadores de servicios turísticos en general pertenecientes a la cadena de valor (agencias de viajes, aerolíneas, hoteles, restaurantes, transportadores, guías, etc.)
</t>
  </si>
  <si>
    <t xml:space="preserve">Incrementar en un 15% el número de visitantes a los stands, respecto al 2018, Obtener un mayor reconocimiento y posicionamiento de los destinos nacionales y departamentales a través de la promoción de todos los elementos de la cadena de valor, creando mayor tráfico a los atractivos y productos turísticos establecidos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</si>
</sst>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_-&quot;$&quot;* #,##0_-;\-&quot;$&quot;* #,##0_-;_-&quot;$&quot;* &quot;-&quot;_-;_-@_-"/>
    <numFmt numFmtId="165" formatCode="_-&quot;$&quot;* #,##0.00_-;\-&quot;$&quot;* #,##0.00_-;_-&quot;$&quot;* &quot;-&quot;??_-;_-@_-"/>
    <numFmt numFmtId="166" formatCode="_-&quot;$&quot;\ * #,##0_-;\-&quot;$&quot;\ * #,##0_-;_-&quot;$&quot;\ * &quot;-&quot;_-;_-@_-"/>
    <numFmt numFmtId="167" formatCode="_(* #,##0.00_);_(* \(#,##0.00\);_(* &quot;-&quot;??_);_(@_)"/>
    <numFmt numFmtId="168" formatCode="_(&quot;$&quot;\ * #,##0.00_);_(&quot;$&quot;\ * \(#,##0.00\);_(&quot;$&quot;\ * &quot;-&quot;??_);_(@_)"/>
    <numFmt numFmtId="169" formatCode="&quot;$&quot;\ #,##0.00"/>
    <numFmt numFmtId="170" formatCode="&quot;$&quot;#,##0.00"/>
    <numFmt numFmtId="171" formatCode="_-&quot;$&quot;* #,##0_-;\-&quot;$&quot;* #,##0_-;_-&quot;$&quot;* &quot;-&quot;??_-;_-@_-"/>
    <numFmt numFmtId="172" formatCode="&quot;$&quot;\ #,##0.00;[Red]\-&quot;$&quot;\ #,##0.00"/>
    <numFmt numFmtId="173" formatCode="&quot;$&quot;\ #,##0_);[Red]\(&quot;$&quot;\ #,##0\)"/>
  </numFmts>
  <fonts count="13">
    <font>
      <sz val="11"/>
      <color theme="1"/>
      <name val="Calibri"/>
      <family val="2"/>
      <scheme val="minor"/>
    </font>
    <font>
      <sz val="11"/>
      <color theme="1"/>
      <name val="Calibri"/>
      <family val="2"/>
      <scheme val="minor"/>
    </font>
    <font>
      <sz val="8"/>
      <name val="Futura Std Book"/>
      <family val="2"/>
    </font>
    <font>
      <b/>
      <sz val="8"/>
      <color rgb="FFA21984"/>
      <name val="Futura Std Book"/>
      <family val="2"/>
    </font>
    <font>
      <sz val="10"/>
      <name val="Arial"/>
      <family val="2"/>
    </font>
    <font>
      <sz val="11"/>
      <color indexed="8"/>
      <name val="Calibri"/>
      <family val="2"/>
    </font>
    <font>
      <b/>
      <sz val="8"/>
      <name val="Futura Std Book"/>
      <family val="2"/>
    </font>
    <font>
      <sz val="8"/>
      <color rgb="FF000000"/>
      <name val="Futura Std Book"/>
      <family val="2"/>
    </font>
    <font>
      <sz val="8"/>
      <color theme="1"/>
      <name val="Futura Std Book"/>
      <family val="2"/>
    </font>
    <font>
      <sz val="14"/>
      <color rgb="FF000000"/>
      <name val="Futura Std Book"/>
      <family val="2"/>
    </font>
    <font>
      <b/>
      <sz val="14"/>
      <color rgb="FF000000"/>
      <name val="Futura Std Book"/>
      <family val="2"/>
    </font>
    <font>
      <b/>
      <sz val="18"/>
      <color rgb="FF000000"/>
      <name val="Futura Std Book"/>
      <family val="2"/>
    </font>
    <font>
      <sz val="8"/>
      <color rgb="FF000000"/>
      <name val="Arial"/>
      <family val="2"/>
    </font>
  </fonts>
  <fills count="5">
    <fill>
      <patternFill patternType="none"/>
    </fill>
    <fill>
      <patternFill patternType="gray125"/>
    </fill>
    <fill>
      <patternFill patternType="solid">
        <fgColor theme="0" tint="-0.14999847407452621"/>
        <bgColor indexed="64"/>
      </patternFill>
    </fill>
    <fill>
      <patternFill patternType="solid">
        <fgColor rgb="FFCCFFCC"/>
        <bgColor indexed="64"/>
      </patternFill>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18">
    <xf numFmtId="0" fontId="0" fillId="0" borderId="0"/>
    <xf numFmtId="167"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applyFont="0" applyFill="0" applyBorder="0" applyAlignment="0" applyProtection="0"/>
    <xf numFmtId="0" fontId="5" fillId="0" borderId="0"/>
    <xf numFmtId="170" fontId="4" fillId="0" borderId="0" applyFont="0" applyFill="0" applyBorder="0" applyAlignment="0" applyProtection="0"/>
    <xf numFmtId="165" fontId="1" fillId="0" borderId="0" applyFont="0" applyFill="0" applyBorder="0" applyAlignment="0" applyProtection="0"/>
    <xf numFmtId="0" fontId="5" fillId="0" borderId="0"/>
    <xf numFmtId="0" fontId="4" fillId="0" borderId="0"/>
    <xf numFmtId="0" fontId="4" fillId="0" borderId="0"/>
    <xf numFmtId="166" fontId="1" fillId="0" borderId="0" applyFont="0" applyFill="0" applyBorder="0" applyAlignment="0" applyProtection="0"/>
    <xf numFmtId="9" fontId="1" fillId="0" borderId="0" applyFont="0" applyFill="0" applyBorder="0" applyAlignment="0" applyProtection="0"/>
  </cellStyleXfs>
  <cellXfs count="108">
    <xf numFmtId="0" fontId="0" fillId="0" borderId="0" xfId="0"/>
    <xf numFmtId="0" fontId="3" fillId="2" borderId="1" xfId="0" applyFont="1" applyFill="1" applyBorder="1" applyAlignment="1">
      <alignment horizontal="left" vertical="center" wrapText="1"/>
    </xf>
    <xf numFmtId="0" fontId="3" fillId="3" borderId="1" xfId="0" applyFont="1" applyFill="1" applyBorder="1" applyAlignment="1">
      <alignment horizontal="left" vertical="center" wrapText="1"/>
    </xf>
    <xf numFmtId="0" fontId="2" fillId="0" borderId="0" xfId="0" applyFont="1" applyAlignment="1">
      <alignment vertical="center" wrapText="1"/>
    </xf>
    <xf numFmtId="0" fontId="2" fillId="0" borderId="0" xfId="0" applyFont="1" applyAlignment="1">
      <alignment vertical="center"/>
    </xf>
    <xf numFmtId="0" fontId="2" fillId="4" borderId="1" xfId="0" applyFont="1" applyFill="1" applyBorder="1" applyAlignment="1">
      <alignment horizontal="left" vertical="center"/>
    </xf>
    <xf numFmtId="0" fontId="2" fillId="4" borderId="1" xfId="13" applyFont="1" applyFill="1" applyBorder="1" applyAlignment="1">
      <alignment horizontal="left" vertical="center"/>
    </xf>
    <xf numFmtId="49" fontId="2" fillId="4" borderId="1" xfId="0" applyNumberFormat="1" applyFont="1" applyFill="1" applyBorder="1" applyAlignment="1">
      <alignment horizontal="left" vertical="center"/>
    </xf>
    <xf numFmtId="168" fontId="2" fillId="4" borderId="1" xfId="2" applyFont="1" applyFill="1" applyBorder="1" applyAlignment="1">
      <alignment horizontal="left" vertical="center"/>
    </xf>
    <xf numFmtId="164" fontId="2" fillId="4" borderId="1" xfId="3" applyFont="1" applyFill="1" applyBorder="1" applyAlignment="1">
      <alignment vertical="center"/>
    </xf>
    <xf numFmtId="0" fontId="2" fillId="0" borderId="0" xfId="0" applyFont="1" applyAlignment="1">
      <alignment horizontal="left" vertical="center"/>
    </xf>
    <xf numFmtId="167" fontId="2" fillId="0" borderId="0" xfId="1" applyFont="1" applyAlignment="1">
      <alignment vertical="center"/>
    </xf>
    <xf numFmtId="168" fontId="2" fillId="0" borderId="0" xfId="2" applyFont="1" applyAlignment="1">
      <alignment vertical="center"/>
    </xf>
    <xf numFmtId="0" fontId="6" fillId="0" borderId="0" xfId="0" applyFont="1" applyAlignment="1">
      <alignment vertical="center"/>
    </xf>
    <xf numFmtId="0" fontId="6" fillId="0" borderId="0" xfId="0" applyFont="1" applyAlignment="1">
      <alignment horizontal="left" vertical="center" wrapText="1"/>
    </xf>
    <xf numFmtId="0" fontId="6" fillId="0" borderId="0" xfId="0" applyFont="1" applyAlignment="1">
      <alignment horizontal="left" vertical="center"/>
    </xf>
    <xf numFmtId="167" fontId="6" fillId="0" borderId="0" xfId="1" applyFont="1" applyAlignment="1">
      <alignment vertical="center"/>
    </xf>
    <xf numFmtId="168" fontId="6" fillId="0" borderId="0" xfId="2" applyFont="1" applyAlignment="1">
      <alignment vertical="center"/>
    </xf>
    <xf numFmtId="0" fontId="6" fillId="0" borderId="0" xfId="0" applyFont="1" applyFill="1" applyAlignment="1">
      <alignment vertical="center"/>
    </xf>
    <xf numFmtId="0" fontId="6" fillId="0" borderId="0" xfId="0" applyFont="1" applyFill="1" applyAlignment="1">
      <alignment horizontal="center" vertical="center"/>
    </xf>
    <xf numFmtId="0" fontId="2" fillId="0" borderId="0" xfId="0" applyFont="1" applyAlignment="1">
      <alignment horizontal="left" vertical="center" wrapText="1"/>
    </xf>
    <xf numFmtId="0" fontId="2" fillId="0" borderId="0" xfId="0" applyFont="1" applyFill="1" applyAlignment="1">
      <alignment vertical="center"/>
    </xf>
    <xf numFmtId="0" fontId="2" fillId="0" borderId="0" xfId="0" applyFont="1" applyFill="1" applyAlignment="1">
      <alignment horizontal="center" vertical="center"/>
    </xf>
    <xf numFmtId="0" fontId="3" fillId="2" borderId="1" xfId="0" applyFont="1" applyFill="1" applyBorder="1" applyAlignment="1">
      <alignment horizontal="center" vertical="center" wrapText="1"/>
    </xf>
    <xf numFmtId="0" fontId="2" fillId="4" borderId="1" xfId="0" applyFont="1" applyFill="1" applyBorder="1" applyAlignment="1">
      <alignment vertical="center"/>
    </xf>
    <xf numFmtId="15" fontId="2" fillId="4" borderId="1" xfId="0" applyNumberFormat="1" applyFont="1" applyFill="1" applyBorder="1" applyAlignment="1">
      <alignment vertical="center"/>
    </xf>
    <xf numFmtId="167" fontId="2" fillId="4" borderId="1" xfId="1" applyFont="1" applyFill="1" applyBorder="1" applyAlignment="1">
      <alignment vertical="center"/>
    </xf>
    <xf numFmtId="168" fontId="2" fillId="4" borderId="1" xfId="2" applyFont="1" applyFill="1" applyBorder="1" applyAlignment="1">
      <alignment vertical="center"/>
    </xf>
    <xf numFmtId="0" fontId="2" fillId="4" borderId="1" xfId="0" applyFont="1" applyFill="1" applyBorder="1" applyAlignment="1"/>
    <xf numFmtId="0" fontId="2" fillId="4" borderId="0" xfId="0" applyFont="1" applyFill="1" applyAlignment="1">
      <alignment vertical="center"/>
    </xf>
    <xf numFmtId="169" fontId="2" fillId="4" borderId="1" xfId="0" applyNumberFormat="1" applyFont="1" applyFill="1" applyBorder="1" applyAlignment="1">
      <alignment vertical="center"/>
    </xf>
    <xf numFmtId="167" fontId="2" fillId="4" borderId="1" xfId="1" applyFont="1" applyFill="1" applyBorder="1" applyAlignment="1">
      <alignment horizontal="left" vertical="center"/>
    </xf>
    <xf numFmtId="171" fontId="2" fillId="4" borderId="1" xfId="12" applyNumberFormat="1" applyFont="1" applyFill="1" applyBorder="1" applyAlignment="1">
      <alignment vertical="center"/>
    </xf>
    <xf numFmtId="49" fontId="2" fillId="4" borderId="1" xfId="0" applyNumberFormat="1" applyFont="1" applyFill="1" applyBorder="1" applyAlignment="1">
      <alignment horizontal="left"/>
    </xf>
    <xf numFmtId="168" fontId="2" fillId="4" borderId="1" xfId="2" applyFont="1" applyFill="1" applyBorder="1" applyAlignment="1">
      <alignment horizontal="left"/>
    </xf>
    <xf numFmtId="0" fontId="2" fillId="4" borderId="1" xfId="0" applyFont="1" applyFill="1" applyBorder="1" applyAlignment="1">
      <alignment horizontal="left"/>
    </xf>
    <xf numFmtId="49" fontId="2" fillId="4" borderId="1" xfId="0" applyNumberFormat="1" applyFont="1" applyFill="1" applyBorder="1" applyAlignment="1">
      <alignment vertical="center"/>
    </xf>
    <xf numFmtId="164" fontId="2" fillId="4" borderId="1" xfId="3" applyFont="1" applyFill="1" applyBorder="1" applyAlignment="1">
      <alignment horizontal="right" vertical="center"/>
    </xf>
    <xf numFmtId="14" fontId="2" fillId="4" borderId="1" xfId="0" applyNumberFormat="1" applyFont="1" applyFill="1" applyBorder="1" applyAlignment="1">
      <alignment vertical="center"/>
    </xf>
    <xf numFmtId="166" fontId="2" fillId="4" borderId="1" xfId="16" applyFont="1" applyFill="1" applyBorder="1" applyAlignment="1">
      <alignment vertical="center"/>
    </xf>
    <xf numFmtId="3" fontId="2" fillId="4" borderId="1" xfId="0" applyNumberFormat="1" applyFont="1" applyFill="1" applyBorder="1" applyAlignment="1"/>
    <xf numFmtId="0" fontId="2" fillId="4" borderId="0" xfId="0" applyFont="1" applyFill="1" applyAlignment="1"/>
    <xf numFmtId="0" fontId="2" fillId="4" borderId="1" xfId="0" applyFont="1" applyFill="1" applyBorder="1" applyAlignment="1">
      <alignment vertical="center" wrapText="1"/>
    </xf>
    <xf numFmtId="168" fontId="2" fillId="4" borderId="1" xfId="2" applyFont="1" applyFill="1" applyBorder="1" applyAlignment="1">
      <alignment vertical="center" wrapText="1"/>
    </xf>
    <xf numFmtId="0" fontId="2" fillId="4" borderId="1" xfId="0" applyFont="1" applyFill="1" applyBorder="1" applyAlignment="1">
      <alignment horizontal="left" vertical="center" wrapText="1"/>
    </xf>
    <xf numFmtId="167" fontId="2" fillId="4" borderId="1" xfId="1" applyFont="1" applyFill="1" applyBorder="1" applyAlignment="1">
      <alignment vertical="center" wrapText="1"/>
    </xf>
    <xf numFmtId="0" fontId="7" fillId="4" borderId="1" xfId="0" applyFont="1" applyFill="1" applyBorder="1" applyAlignment="1">
      <alignment vertical="center" wrapText="1"/>
    </xf>
    <xf numFmtId="0" fontId="8" fillId="4" borderId="1" xfId="0" applyFont="1" applyFill="1" applyBorder="1" applyAlignment="1">
      <alignment horizontal="left" vertical="center" wrapText="1"/>
    </xf>
    <xf numFmtId="0" fontId="8" fillId="4" borderId="1" xfId="0" applyFont="1" applyFill="1" applyBorder="1" applyAlignment="1">
      <alignment horizontal="left" vertical="center"/>
    </xf>
    <xf numFmtId="9" fontId="2" fillId="4" borderId="1" xfId="0" applyNumberFormat="1" applyFont="1" applyFill="1" applyBorder="1" applyAlignment="1">
      <alignment horizontal="right" vertical="center"/>
    </xf>
    <xf numFmtId="49" fontId="2" fillId="4" borderId="1" xfId="0" applyNumberFormat="1" applyFont="1" applyFill="1" applyBorder="1" applyAlignment="1">
      <alignment horizontal="left" vertical="center" wrapText="1"/>
    </xf>
    <xf numFmtId="49" fontId="2" fillId="4" borderId="1" xfId="0" applyNumberFormat="1" applyFont="1" applyFill="1" applyBorder="1" applyAlignment="1">
      <alignment vertical="center" wrapText="1"/>
    </xf>
    <xf numFmtId="0" fontId="2" fillId="4" borderId="0" xfId="0" applyFont="1" applyFill="1" applyAlignment="1">
      <alignment vertical="center" wrapText="1"/>
    </xf>
    <xf numFmtId="9" fontId="2" fillId="4" borderId="1" xfId="17" applyFont="1" applyFill="1" applyBorder="1" applyAlignment="1">
      <alignment horizontal="right" vertical="center"/>
    </xf>
    <xf numFmtId="166" fontId="8" fillId="4" borderId="1" xfId="16" applyFont="1" applyFill="1" applyBorder="1" applyAlignment="1">
      <alignment vertical="center"/>
    </xf>
    <xf numFmtId="14" fontId="2" fillId="4" borderId="1" xfId="0" applyNumberFormat="1" applyFont="1" applyFill="1" applyBorder="1" applyAlignment="1">
      <alignment vertical="center" wrapText="1"/>
    </xf>
    <xf numFmtId="0" fontId="7" fillId="4" borderId="1" xfId="0" applyFont="1" applyFill="1" applyBorder="1" applyAlignment="1">
      <alignment horizontal="left" vertical="center" wrapText="1"/>
    </xf>
    <xf numFmtId="0" fontId="7" fillId="4" borderId="1" xfId="0" applyFont="1" applyFill="1" applyBorder="1" applyAlignment="1">
      <alignment vertical="center"/>
    </xf>
    <xf numFmtId="3" fontId="7" fillId="4" borderId="1" xfId="0" applyNumberFormat="1" applyFont="1" applyFill="1" applyBorder="1" applyAlignment="1">
      <alignment vertical="center"/>
    </xf>
    <xf numFmtId="0" fontId="7" fillId="4" borderId="0" xfId="0" applyFont="1" applyFill="1" applyAlignment="1">
      <alignment vertical="center" wrapText="1"/>
    </xf>
    <xf numFmtId="0" fontId="7" fillId="4" borderId="0" xfId="0" applyFont="1" applyFill="1" applyAlignment="1">
      <alignment horizontal="left" vertical="center" wrapText="1"/>
    </xf>
    <xf numFmtId="49" fontId="8" fillId="4" borderId="1" xfId="0" applyNumberFormat="1" applyFont="1" applyFill="1" applyBorder="1" applyAlignment="1">
      <alignment horizontal="left" vertical="center" wrapText="1"/>
    </xf>
    <xf numFmtId="0" fontId="8" fillId="4" borderId="1" xfId="0" applyFont="1" applyFill="1" applyBorder="1" applyAlignment="1">
      <alignment vertical="center" wrapText="1"/>
    </xf>
    <xf numFmtId="9" fontId="8" fillId="4" borderId="1" xfId="0" applyNumberFormat="1" applyFont="1" applyFill="1" applyBorder="1" applyAlignment="1">
      <alignment horizontal="right" vertical="center"/>
    </xf>
    <xf numFmtId="0" fontId="2" fillId="4" borderId="1" xfId="0" applyFont="1" applyFill="1" applyBorder="1" applyAlignment="1">
      <alignment horizontal="right" vertical="center"/>
    </xf>
    <xf numFmtId="10" fontId="2" fillId="4" borderId="1" xfId="0" applyNumberFormat="1" applyFont="1" applyFill="1" applyBorder="1" applyAlignment="1">
      <alignment horizontal="right" vertical="center"/>
    </xf>
    <xf numFmtId="9" fontId="2" fillId="4" borderId="1" xfId="17" applyFont="1" applyFill="1" applyBorder="1" applyAlignment="1">
      <alignment horizontal="right" vertical="center" wrapText="1"/>
    </xf>
    <xf numFmtId="49" fontId="2" fillId="4" borderId="1" xfId="0" applyNumberFormat="1" applyFont="1" applyFill="1" applyBorder="1" applyAlignment="1">
      <alignment horizontal="right" vertical="center" wrapText="1"/>
    </xf>
    <xf numFmtId="9" fontId="2" fillId="4" borderId="1" xfId="0" applyNumberFormat="1" applyFont="1" applyFill="1" applyBorder="1" applyAlignment="1">
      <alignment horizontal="right" vertical="center" wrapText="1"/>
    </xf>
    <xf numFmtId="15" fontId="2" fillId="4" borderId="1" xfId="0" applyNumberFormat="1" applyFont="1" applyFill="1" applyBorder="1" applyAlignment="1">
      <alignment horizontal="right" vertical="center"/>
    </xf>
    <xf numFmtId="15" fontId="2" fillId="4" borderId="1" xfId="6" applyNumberFormat="1" applyFont="1" applyFill="1" applyBorder="1" applyAlignment="1">
      <alignment horizontal="right" vertical="center"/>
    </xf>
    <xf numFmtId="0" fontId="2" fillId="4" borderId="1" xfId="2" applyNumberFormat="1" applyFont="1" applyFill="1" applyBorder="1" applyAlignment="1">
      <alignment vertical="center" wrapText="1"/>
    </xf>
    <xf numFmtId="0" fontId="6" fillId="0" borderId="0" xfId="0" applyFont="1" applyAlignment="1">
      <alignment horizontal="right" vertical="center"/>
    </xf>
    <xf numFmtId="0" fontId="2" fillId="0" borderId="0" xfId="0" applyFont="1" applyAlignment="1">
      <alignment horizontal="right" vertical="center"/>
    </xf>
    <xf numFmtId="0" fontId="3" fillId="2" borderId="1" xfId="0" applyFont="1" applyFill="1" applyBorder="1" applyAlignment="1">
      <alignment horizontal="right" vertical="center" wrapText="1"/>
    </xf>
    <xf numFmtId="9" fontId="2" fillId="4" borderId="1" xfId="0" applyNumberFormat="1" applyFont="1" applyFill="1" applyBorder="1" applyAlignment="1">
      <alignment vertical="center"/>
    </xf>
    <xf numFmtId="0" fontId="2" fillId="0" borderId="1" xfId="13" applyFont="1" applyFill="1" applyBorder="1" applyAlignment="1">
      <alignment horizontal="left" vertical="center"/>
    </xf>
    <xf numFmtId="0" fontId="2" fillId="0" borderId="1" xfId="0" applyFont="1" applyFill="1" applyBorder="1" applyAlignment="1">
      <alignment horizontal="left" vertical="center"/>
    </xf>
    <xf numFmtId="168" fontId="2" fillId="0" borderId="1" xfId="2" applyFont="1" applyFill="1" applyBorder="1" applyAlignment="1">
      <alignment horizontal="left" vertical="center"/>
    </xf>
    <xf numFmtId="14" fontId="2" fillId="0" borderId="1" xfId="0" applyNumberFormat="1" applyFont="1" applyFill="1" applyBorder="1" applyAlignment="1">
      <alignment vertical="center"/>
    </xf>
    <xf numFmtId="164" fontId="2" fillId="0" borderId="1" xfId="3" applyFont="1" applyFill="1" applyBorder="1" applyAlignment="1">
      <alignment vertical="center"/>
    </xf>
    <xf numFmtId="164" fontId="2" fillId="0" borderId="1" xfId="3" applyFont="1" applyFill="1" applyBorder="1" applyAlignment="1">
      <alignment horizontal="right" vertical="center"/>
    </xf>
    <xf numFmtId="15" fontId="2" fillId="0" borderId="1" xfId="0" applyNumberFormat="1" applyFont="1" applyFill="1" applyBorder="1" applyAlignment="1">
      <alignment horizontal="right" vertical="center"/>
    </xf>
    <xf numFmtId="0" fontId="2" fillId="0" borderId="1" xfId="0" applyFont="1" applyFill="1" applyBorder="1" applyAlignment="1"/>
    <xf numFmtId="0" fontId="2" fillId="0" borderId="1" xfId="0" applyFont="1" applyFill="1" applyBorder="1" applyAlignment="1">
      <alignment vertical="center"/>
    </xf>
    <xf numFmtId="9" fontId="2" fillId="0" borderId="1" xfId="0" applyNumberFormat="1" applyFont="1" applyFill="1" applyBorder="1" applyAlignment="1">
      <alignment vertical="center"/>
    </xf>
    <xf numFmtId="49" fontId="2" fillId="0" borderId="1" xfId="0" applyNumberFormat="1" applyFont="1" applyFill="1" applyBorder="1" applyAlignment="1">
      <alignment vertical="center"/>
    </xf>
    <xf numFmtId="9" fontId="2" fillId="0" borderId="1" xfId="0" applyNumberFormat="1" applyFont="1" applyFill="1" applyBorder="1" applyAlignment="1">
      <alignment horizontal="right" vertical="center"/>
    </xf>
    <xf numFmtId="14" fontId="2" fillId="0" borderId="1" xfId="0" applyNumberFormat="1" applyFont="1" applyFill="1" applyBorder="1" applyAlignment="1">
      <alignment horizontal="left" vertical="center"/>
    </xf>
    <xf numFmtId="164" fontId="2" fillId="0" borderId="1" xfId="3" applyFont="1" applyFill="1" applyBorder="1" applyAlignment="1">
      <alignment horizontal="left" vertical="center"/>
    </xf>
    <xf numFmtId="49" fontId="2" fillId="0" borderId="1" xfId="0" applyNumberFormat="1" applyFont="1" applyFill="1" applyBorder="1" applyAlignment="1">
      <alignment horizontal="left" vertical="center"/>
    </xf>
    <xf numFmtId="49" fontId="2" fillId="0" borderId="1" xfId="0" applyNumberFormat="1" applyFont="1" applyFill="1" applyBorder="1" applyAlignment="1">
      <alignment horizontal="left"/>
    </xf>
    <xf numFmtId="168" fontId="2" fillId="4" borderId="1" xfId="2" applyFont="1" applyFill="1" applyBorder="1" applyAlignment="1"/>
    <xf numFmtId="172" fontId="7" fillId="0" borderId="1" xfId="0" applyNumberFormat="1" applyFont="1" applyFill="1" applyBorder="1"/>
    <xf numFmtId="168" fontId="2" fillId="0" borderId="1" xfId="2" applyFont="1" applyFill="1" applyBorder="1" applyAlignment="1">
      <alignment vertical="center"/>
    </xf>
    <xf numFmtId="167" fontId="2" fillId="0" borderId="1" xfId="1" applyFont="1" applyFill="1" applyBorder="1" applyAlignment="1">
      <alignment vertical="center"/>
    </xf>
    <xf numFmtId="0" fontId="2" fillId="0" borderId="1" xfId="0" applyFont="1" applyFill="1" applyBorder="1" applyAlignment="1">
      <alignment horizontal="right" vertical="center"/>
    </xf>
    <xf numFmtId="167" fontId="2" fillId="0" borderId="2" xfId="1" applyFont="1" applyFill="1" applyBorder="1" applyAlignment="1">
      <alignment vertical="center"/>
    </xf>
    <xf numFmtId="172" fontId="7" fillId="0" borderId="0" xfId="0" applyNumberFormat="1" applyFont="1" applyFill="1"/>
    <xf numFmtId="172" fontId="12" fillId="0" borderId="1" xfId="0" applyNumberFormat="1" applyFont="1" applyFill="1" applyBorder="1"/>
    <xf numFmtId="173" fontId="2" fillId="4" borderId="1" xfId="1" applyNumberFormat="1" applyFont="1" applyFill="1" applyBorder="1" applyAlignment="1">
      <alignment vertical="center"/>
    </xf>
    <xf numFmtId="173" fontId="2" fillId="0" borderId="1" xfId="1" applyNumberFormat="1" applyFont="1" applyFill="1" applyBorder="1" applyAlignment="1">
      <alignment vertical="center"/>
    </xf>
    <xf numFmtId="0" fontId="2" fillId="4" borderId="3" xfId="0" applyFont="1" applyFill="1" applyBorder="1" applyAlignment="1"/>
    <xf numFmtId="0" fontId="2" fillId="0" borderId="3" xfId="0" applyFont="1" applyFill="1" applyBorder="1" applyAlignment="1"/>
    <xf numFmtId="0" fontId="2" fillId="0" borderId="3" xfId="0" applyFont="1" applyFill="1" applyBorder="1" applyAlignment="1">
      <alignment vertical="center"/>
    </xf>
    <xf numFmtId="0" fontId="2" fillId="4" borderId="4" xfId="0" applyFont="1" applyFill="1" applyBorder="1" applyAlignment="1"/>
    <xf numFmtId="0" fontId="2" fillId="0" borderId="4" xfId="0" applyFont="1" applyFill="1" applyBorder="1" applyAlignment="1"/>
    <xf numFmtId="0" fontId="2" fillId="4" borderId="0" xfId="0" applyFont="1" applyFill="1" applyBorder="1" applyAlignment="1">
      <alignment vertical="center"/>
    </xf>
  </cellXfs>
  <cellStyles count="18">
    <cellStyle name="Millares" xfId="1" builtinId="3"/>
    <cellStyle name="Millares 23 2 2" xfId="9" xr:uid="{00000000-0005-0000-0000-000001000000}"/>
    <cellStyle name="Moneda" xfId="2" builtinId="4"/>
    <cellStyle name="Moneda [0]" xfId="3" builtinId="7"/>
    <cellStyle name="Moneda [0] 2" xfId="16" xr:uid="{00000000-0005-0000-0000-000004000000}"/>
    <cellStyle name="Moneda 2" xfId="11" xr:uid="{00000000-0005-0000-0000-000005000000}"/>
    <cellStyle name="Moneda 4" xfId="12" xr:uid="{00000000-0005-0000-0000-000006000000}"/>
    <cellStyle name="Normal" xfId="0" builtinId="0"/>
    <cellStyle name="Normal 10" xfId="14" xr:uid="{00000000-0005-0000-0000-000008000000}"/>
    <cellStyle name="Normal 11" xfId="7" xr:uid="{00000000-0005-0000-0000-000009000000}"/>
    <cellStyle name="Normal 2" xfId="4" xr:uid="{00000000-0005-0000-0000-00000A000000}"/>
    <cellStyle name="Normal 2 10 2" xfId="13" xr:uid="{00000000-0005-0000-0000-00000B000000}"/>
    <cellStyle name="Normal 2 2" xfId="6" xr:uid="{00000000-0005-0000-0000-00000C000000}"/>
    <cellStyle name="Normal 2 2 2" xfId="15" xr:uid="{00000000-0005-0000-0000-00000D000000}"/>
    <cellStyle name="Normal 2 37" xfId="10" xr:uid="{00000000-0005-0000-0000-00000E000000}"/>
    <cellStyle name="Normal 3" xfId="5" xr:uid="{00000000-0005-0000-0000-00000F000000}"/>
    <cellStyle name="Normal 7" xfId="8" xr:uid="{00000000-0005-0000-0000-000010000000}"/>
    <cellStyle name="Porcentaje" xfId="17"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lruiz/AppData/Local/Microsoft/Windows/Temporary%20Internet%20Files/Content.Outlook/CG4VOS6Q/Amazonas%20(0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ow r="3">
          <cell r="B3" t="str">
            <v>AD1-FNTP-227-2013</v>
          </cell>
          <cell r="C3">
            <v>2014</v>
          </cell>
          <cell r="D3" t="str">
            <v>REALIZACIÓN DE LOS EVENTOS DEL MINISTERIO DE COMERCIO, INDUSTRIA Y TURISMO Y EL FONDO NACIONAL DE TURISMO - FONTUR PARA EL AÑO 2014</v>
          </cell>
          <cell r="E3" t="str">
            <v>Desarrollar Mayor Fortalecimiento De La Promoción Y Competitividad Del Turismo Colombiano Liderando Las Temáticas Afines Al Sector.</v>
          </cell>
        </row>
        <row r="4">
          <cell r="B4" t="str">
            <v>AD-FNTP-004-2014</v>
          </cell>
          <cell r="C4">
            <v>2014</v>
          </cell>
          <cell r="D4" t="str">
            <v>CAMPAÑA PLAN DE MEDIOS COLOMBIA ES REALISMO MÁGICO - SEGUNDA FASE</v>
          </cell>
          <cell r="E4" t="str">
            <v>Contribuir Al Posicionamiento Global De Colombia Como Destino Turístico De Talla Mundial, A Través De La Exposición En Medios De La Campaña Colombia Es Realismo Mágico.</v>
          </cell>
        </row>
        <row r="5">
          <cell r="B5" t="str">
            <v>AD-FNTP-227-2013</v>
          </cell>
          <cell r="C5">
            <v>2014</v>
          </cell>
          <cell r="D5" t="str">
            <v>REALIZACIÓN DE LOS EVENTOS DEL MINISTERIO DE COMERCIO, INDUSTRIA Y TURISMO Y EL FONDO NACIONAL DE TURISMO - FONTUR PARA EL AÑO 2014</v>
          </cell>
          <cell r="E5" t="str">
            <v>Desarrollar Mayor Fortalecimiento De La Promoción Y Competitividad Del Turismo Colombiano Liderando Las Temáticas Afines Al Sector.</v>
          </cell>
        </row>
        <row r="6">
          <cell r="B6" t="str">
            <v>FNTP-004-2014</v>
          </cell>
          <cell r="C6">
            <v>2014</v>
          </cell>
          <cell r="D6" t="str">
            <v>CAMPAÑA PLAN DE MEDIOS COLOMBIA ES REALISMO MÁGICO - SEGUNDA FASE</v>
          </cell>
          <cell r="E6" t="str">
            <v>Contribuir Al Posicionamiento Global De Colombia Como Destino Turístico De Talla Mundial, A Través De La Exposición En Medios De La Campaña Colombia Es Realismo Mágico.</v>
          </cell>
        </row>
        <row r="7">
          <cell r="B7" t="str">
            <v>FNTP-014-2014</v>
          </cell>
          <cell r="C7">
            <v>2014</v>
          </cell>
          <cell r="D7" t="str">
            <v>INFORMALIDAD HOTELERA</v>
          </cell>
          <cell r="E7" t="str">
            <v xml:space="preserve">Realizar Ciento Cincuenta Y Seis (156) Emisiones Del Comercial Referencia: Hoteleria Ilegal 2, Código 99089, Creado Por La Productora Harold Zea &amp; Asociados, En Los Canales Rcn Tv </v>
          </cell>
        </row>
        <row r="8">
          <cell r="B8" t="str">
            <v>FNTP-032-2014</v>
          </cell>
          <cell r="C8">
            <v>2014</v>
          </cell>
          <cell r="D8" t="str">
            <v>PUNTOS DE INFORMACIÓN TURÍSTICA DIGITALES</v>
          </cell>
          <cell r="E8" t="str">
            <v>Generar Una Mayor Cobertura En La Presentación Del Servicio De Información Turística A Través De Los Puntos De Información Turística Digitales De La Red Nacional</v>
          </cell>
        </row>
        <row r="9">
          <cell r="B9" t="str">
            <v>FNTP-038-2014</v>
          </cell>
          <cell r="C9">
            <v>2014</v>
          </cell>
          <cell r="D9" t="str">
            <v>ADMINISTRACIÓN Y MEJORAMIENTO DE LA RED NACIONAL DE PUNTOS DE INFORMACIÓN TURÍSTICA</v>
          </cell>
          <cell r="E9" t="str">
            <v>Mejorar La Competitividad Y Fortalecer La Red Nacional De Puntos De Información Turística A Través De La Implementación De Herramientas Que Faciliten El Desarrollo De Las Actividad</v>
          </cell>
        </row>
        <row r="10">
          <cell r="B10" t="str">
            <v>FNTP-051-2014</v>
          </cell>
          <cell r="C10">
            <v>2014</v>
          </cell>
          <cell r="D10" t="str">
            <v>INVESTIGACIÓN DE MERCADOS DE LA GASTRONOMÍA COLOMBIANA</v>
          </cell>
          <cell r="E10" t="str">
            <v>Realizar Un Estudio De Mercados Sobre La Gastronomia Colombiana Para Poder Generar Una Estrategia Que La Establezca Como Un Producto Turístico Nacional, Identificando Y Caracteriza</v>
          </cell>
        </row>
        <row r="11">
          <cell r="B11" t="str">
            <v>FNTP-057-2014</v>
          </cell>
          <cell r="C11">
            <v>2014</v>
          </cell>
          <cell r="D11" t="str">
            <v>DIFUSIÓN DE LA CAMPAÑA NACIONAL DE PREVENCIÓN DE LA ESCNNA EN VIALES Y TURISMO</v>
          </cell>
          <cell r="E11" t="str">
            <v>Desarrollar Una Estrategia De Comunicación Integral Que Contribuya A La Promoción Del Turismo Responsable En Colombia Promoviendo La Protección De Los Niños, Niñas Y Adolescentes D</v>
          </cell>
        </row>
        <row r="12">
          <cell r="B12" t="str">
            <v>FNTP-059-2014</v>
          </cell>
          <cell r="C12">
            <v>2014</v>
          </cell>
          <cell r="D12" t="str">
            <v>PLAN DE MEDIOS IV</v>
          </cell>
          <cell r="E12" t="str">
            <v>Desarrollar E Implementar La Cuarta Fase De Un Plan De Medios Para Promocionar El Uso De Las Agencias De Viajes Con El Fin De Orientar Las Ventas Hacias Ellas Como El Prinicipal Ca</v>
          </cell>
        </row>
        <row r="13">
          <cell r="B13" t="str">
            <v>FNTP-072-2014</v>
          </cell>
          <cell r="C13">
            <v>2014</v>
          </cell>
          <cell r="D13" t="str">
            <v>VI CONCURSO NACIONAL DE FOTOGRAFÍA TURÍSTICA “REVELA COLOMBIA 2014”</v>
          </cell>
          <cell r="E13" t="str">
            <v>Promocionar La Biodiversidad Y Belleza Natural De Colombia A Través De La Convocatoria Del Concurso Que Busca Que Los Visitantes Que Recorren Nuestro País Capturen En Imágenes Foto</v>
          </cell>
        </row>
        <row r="14">
          <cell r="B14" t="str">
            <v>FNTP-076-2014</v>
          </cell>
          <cell r="C14">
            <v>2014</v>
          </cell>
          <cell r="D14" t="str">
            <v xml:space="preserve">DISEÑO, DIAGRAMACIÓN, EDICIÓN Y PUBLICACIÓN DEL ANUARIO ESTADÍSTICO DE TURISMO </v>
          </cell>
          <cell r="E14" t="str">
            <v>Diseñar, Diagramar, Editar Y Publicar El Anuario Estadístico De Turismo 2012-2013 Para Suministrar Información Actualizada A Las Personas Y/O Entidades Interesadas En Conocer La In</v>
          </cell>
        </row>
        <row r="15">
          <cell r="B15" t="str">
            <v>FNTP-084-2014</v>
          </cell>
          <cell r="C15">
            <v>2014</v>
          </cell>
          <cell r="D15" t="str">
            <v>BOGOTÁ, UNA CIUDAD GASTRONÓMICA</v>
          </cell>
          <cell r="E15" t="str">
            <v>Posicionar A Colombia Como Destino Gastronómico, A Través De Alimentarte, Evento Donde Turistas Y Visitantes Que Llegan A Bogotá Tienen En Pocos Días Una Completa Muestra De La Amp</v>
          </cell>
        </row>
        <row r="16">
          <cell r="B16" t="str">
            <v>FNTP-090-2014</v>
          </cell>
          <cell r="C16">
            <v>2014</v>
          </cell>
          <cell r="D16" t="str">
            <v>INVESTIGACIÓN DE MERCADOS SOBRE LA GASTRONOMÍA COLOMBIANA A NIVEL INTERNACIONAL</v>
          </cell>
          <cell r="E16" t="str">
            <v>Realizar Un Estudio De Mercados Sobre La Gastronomía Colombiana A Nivel Internacional Para Generar Una Estrategia Que La Establezca Como Un Producto Turístico, Analizando La Oferta</v>
          </cell>
        </row>
        <row r="17">
          <cell r="B17" t="str">
            <v>FNTP-100-2014</v>
          </cell>
          <cell r="C17">
            <v>2014</v>
          </cell>
          <cell r="D17" t="str">
            <v>CENSO NACIONAL DE AGENCIAS DE VIAJES 2014</v>
          </cell>
          <cell r="E17" t="str">
            <v>Hacer Un Diagnostico Del Estado Actual De Las Agencias De Viajes Colombianas En Diferentes Aspectos, Caracterizandolas Y Evaluando Sus Principales Necesidades Para La Creación De N</v>
          </cell>
        </row>
        <row r="18">
          <cell r="B18" t="str">
            <v>FNTP-114-2014</v>
          </cell>
          <cell r="C18">
            <v>2014</v>
          </cell>
          <cell r="D18" t="str">
            <v>RUEDA DE NEGOCIOS EN EL MARCO DEL CONGRESO NACIONAL HOTELERO 2014</v>
          </cell>
          <cell r="E18" t="str">
            <v>Generar Un Espacio En El Marco Del Congreso Nacional Hotelero Para Que Los Hoteleros Colombianos Puedan Realizar Alianzas Comerciales Estratégicas Con Agencias Mayoristas Nacionale</v>
          </cell>
        </row>
        <row r="19">
          <cell r="B19" t="str">
            <v>FNTP-120-2014</v>
          </cell>
          <cell r="C19">
            <v>2014</v>
          </cell>
          <cell r="D19" t="str">
            <v>PROMOCIÓN INTERNACIONAL DE COLOMBIA CON AEROLÍNEAS</v>
          </cell>
          <cell r="E19" t="str">
            <v>Promocionar A Colombia Como Destino Turístico Internacional Por Medio Del Trabajo Conjunto Con Las Aerolíneas Que Tengan Conectividad Aérea Con Colombia Y Operen Nuvas Rutas Aéreas</v>
          </cell>
        </row>
        <row r="20">
          <cell r="B20" t="str">
            <v>FNTP-121-2014</v>
          </cell>
          <cell r="C20">
            <v>2014</v>
          </cell>
          <cell r="D20" t="str">
            <v>SEMANAS DE COLOMBIA EN LOS MERCADOS INTERNACIONALES</v>
          </cell>
          <cell r="E20" t="str">
            <v xml:space="preserve">Promocionar A Colombia Como Destino Turístico En Las Semanas De Colombia, A Través De Acciones Que Den A Conocer El Destino Y Generen Oportunidades De Negocio Para Los Empresarios </v>
          </cell>
        </row>
        <row r="21">
          <cell r="B21" t="str">
            <v>FNTP-122-2014</v>
          </cell>
          <cell r="C21">
            <v>2014</v>
          </cell>
          <cell r="D21" t="str">
            <v>PARTICIPACIÓN DE COLOMBIA EN FERIAS ESPECIALIZADAS TURISMO EN LA NATURALEZA</v>
          </cell>
          <cell r="E21" t="str">
            <v>Promocionar A Colombia Como Destino Turístico En El Marco De Las Ferias De Turismo De Aventura Y Naturaleza Mas Importantes De Los Mercados Proritarios Para Este Sector En Colombia</v>
          </cell>
        </row>
        <row r="22">
          <cell r="B22" t="str">
            <v>FNTP-123-2014</v>
          </cell>
          <cell r="C22">
            <v>2014</v>
          </cell>
          <cell r="D22" t="str">
            <v>COLOMBIA NATURE TRAVEL MART RUEDA DE NEGOCIOS</v>
          </cell>
          <cell r="E22" t="str">
            <v>Dar A Conocer La Oferta Preparada Del Segmento Turismo En La Naturaleza De Colombia, A Los Principales Distribuidores (Mayoristas E Intermediarios Especializados De Turismo En La N</v>
          </cell>
        </row>
        <row r="23">
          <cell r="B23" t="str">
            <v>FNTP-126-2014</v>
          </cell>
          <cell r="C23">
            <v>2014</v>
          </cell>
          <cell r="D23" t="str">
            <v>PROMOCIÓN DE COLOMBIA COMO DESTINO TURÍSTICO DE REUNIONES 2014</v>
          </cell>
          <cell r="E23" t="str">
            <v>Promocionar A Colombia Como Destino Internacional Para La Realización De Eventos En El País</v>
          </cell>
        </row>
        <row r="24">
          <cell r="B24" t="str">
            <v>FNTP-130-2014</v>
          </cell>
          <cell r="C24">
            <v>2014</v>
          </cell>
          <cell r="D24" t="str">
            <v>MACRORUEDA ALIANZA PACIFICO</v>
          </cell>
          <cell r="E24" t="str">
            <v>Dar A Conocer La Oferta Turística Colombiana A Los Prinicipales Mayoristas De Turismo De Los Mercados Miembros De La Alianza Del Pacífico</v>
          </cell>
        </row>
        <row r="25">
          <cell r="B25" t="str">
            <v>FNTP-158-2014</v>
          </cell>
          <cell r="C25">
            <v>2014</v>
          </cell>
          <cell r="D25" t="str">
            <v>PARTICIPACIÓN DE AGENCIAS DE VIAJES COLOMBIANAS EN FERIAS Y RUEDAS DE NEGOCIOS INTERNACIONALES 2014</v>
          </cell>
          <cell r="E25" t="str">
            <v>Apoyar La Participación De Las Agencias De Viajes Colombianas Como Producto Turístico Receptivo En 4 Ferias Turísticas Y 5 Ruedas De Negocios Internacionales A Realizarse Durante E</v>
          </cell>
        </row>
        <row r="26">
          <cell r="B26" t="str">
            <v>FNTP-211-2014</v>
          </cell>
          <cell r="C26">
            <v>2014</v>
          </cell>
          <cell r="D26" t="str">
            <v>PARTICIPACIÓN DE COLOMBIA EN MADRID FUSIÓN 2015</v>
          </cell>
          <cell r="E26" t="str">
            <v>Posicionar La Gastronomía Colombiana, Destacando Los Ingredientes Tradicionales De La Cocina Autóctona, Para Lograr Diferenciarlos Y Posicionarlos A Nivel Internacional</v>
          </cell>
        </row>
        <row r="27">
          <cell r="B27" t="str">
            <v>FNTP-225-2014</v>
          </cell>
          <cell r="C27">
            <v>2014</v>
          </cell>
          <cell r="D27" t="str">
            <v>DISEÑO, DIAGRAMACIÓN E IMPRESIÓN DE POLÍTICAS PUBLICAS DEL SECTOR TURÍSTICO</v>
          </cell>
          <cell r="E27" t="str">
            <v>Diseñar, Diagramar, Hacer Corrección De Estilo, Imprimir, Y Copiar En Usb Los Ejemplares De Cada Uno De Los Documentos De Políticas Públicas De Turismo.</v>
          </cell>
        </row>
        <row r="28">
          <cell r="B28" t="str">
            <v>FNTP-227-2013</v>
          </cell>
          <cell r="C28">
            <v>2014</v>
          </cell>
          <cell r="D28" t="str">
            <v>REALIZACIÓN DE LOS EVENTOS DEL MINISTERIO DE COMERCIO, INDUSTRIA Y TURISMO Y EL FONDO NACIONAL DE TURISMO - FONTUR PARA EL AÑO 2014</v>
          </cell>
          <cell r="E28" t="str">
            <v>Desarrollar Mayor Fortalecimiento De La Promoción Y Competitividad Del Turismo Colombiano Liderando Las Temáticas Afines Al Sector.</v>
          </cell>
        </row>
        <row r="29">
          <cell r="B29" t="str">
            <v>FNTP-242-2013</v>
          </cell>
          <cell r="C29">
            <v>2014</v>
          </cell>
          <cell r="D29" t="str">
            <v>PRODUCCIÓN DE MATERIAL AUDIOVISUAL (VIDEO Y UN COMERCIAL PARA PROYECTAR EN CINES Y MEDIOS TELEVISIVOS), PARA LA PROMOCIÓN TURÍSTICA DEL MUNICIPIO DE PUERTO NARIÑO-AMAZONAS; CAMPAÑA "PUERTO NARIÑO"-PARAÍSO ESCONDIDO EN EL AMAZONAS"</v>
          </cell>
          <cell r="E29" t="str">
            <v xml:space="preserve">Promocionar Intensivamente A Puerto Nariño Como Destino Turístico De Calidad, Con El Fin De Dar A Conocer El Municipio A Nivel Nacional Y Tambien Incrementar El Número De Turistas </v>
          </cell>
        </row>
        <row r="30">
          <cell r="B30" t="str">
            <v>FNTP-276-2013</v>
          </cell>
          <cell r="C30">
            <v>2014</v>
          </cell>
          <cell r="D30" t="str">
            <v>CAMPAÑA DE PROMOCIÓN Y DIFUSIÓN PARA DESTINOS POTENCIALES</v>
          </cell>
          <cell r="E30" t="str">
            <v>Promocionar Los Destinos Turísticos Potenciales Y/O En Crisis A Traves De Campañas Publicitarias O De Promoción</v>
          </cell>
        </row>
        <row r="31">
          <cell r="B31" t="str">
            <v>FNTP-277-2013</v>
          </cell>
          <cell r="C31">
            <v>2014</v>
          </cell>
          <cell r="D31" t="str">
            <v>PROMOCIÓN Y DIFUSIÓN DE DESTINOS NACIONALES EN EL MARCO DE SUS FESTIVIDADES</v>
          </cell>
          <cell r="E31" t="str">
            <v>Promocionar Los Principales Destinos Colombianos En El Marco De Sus Festividades A Traves De Un Plan De Medios</v>
          </cell>
        </row>
        <row r="32">
          <cell r="B32" t="str">
            <v>FNTP-278-2013</v>
          </cell>
          <cell r="C32">
            <v>2014</v>
          </cell>
          <cell r="D32" t="str">
            <v>CAMPAÑA NACIONAL DE TURISMO 2014</v>
          </cell>
          <cell r="E32" t="str">
            <v>Promocionar Los Destinos Turísticos De Colombia A Traves De La Campaña Nacional De Turismo</v>
          </cell>
        </row>
        <row r="33">
          <cell r="B33" t="str">
            <v>FNTP-282-2013</v>
          </cell>
          <cell r="C33">
            <v>2014</v>
          </cell>
          <cell r="D33" t="str">
            <v>REALIZAR RUEDAS DE NEGOCIOS "TURISMO NEGOCIA" EN 14 CIUDADES DE COLOMBIA</v>
          </cell>
          <cell r="E33" t="str">
            <v>Generar Oportunidades De Negocios Para Los Empresarios Del Sector Turístico, Nacional A Través De La Realización De Las Versiones Xxxiii A Xlvi De La Rueda De Negocios "Turismo Neg</v>
          </cell>
        </row>
        <row r="34">
          <cell r="B34" t="str">
            <v>FNTP-286-2013</v>
          </cell>
          <cell r="C34">
            <v>2014</v>
          </cell>
          <cell r="D34" t="str">
            <v>PROYECTOS FERIAS Y EVENTOS INTERNACIONALES PROEXPORT 2014</v>
          </cell>
          <cell r="E34" t="str">
            <v>Promocionar A Colombia Como Destino Turísico En El Marco De Las Ferias De Turismo Establecidas, Que Se Llevará A Cabo En Los Mercados De Reino Unido, Francia, Estados Unidos, Españ</v>
          </cell>
        </row>
        <row r="35">
          <cell r="B35" t="str">
            <v>AD-FNTP-018-2015</v>
          </cell>
          <cell r="C35">
            <v>2015</v>
          </cell>
          <cell r="D35" t="str">
            <v>PARTICIPACIÓN DE AGENCIAS DE VIAJES COLOMBIANAS EN FERIAS Y RUEDAS DE NEGOCIOS INTERNACIONALES 2015</v>
          </cell>
          <cell r="E35" t="str">
            <v>Apoyar La Participación De Las Agencias De Viajes Colombianas En Ferias Turísticas Y Ruedas De Negocios Internacionales A Realizarse Durante El 2015.</v>
          </cell>
        </row>
        <row r="36">
          <cell r="B36" t="str">
            <v>AD-FNTP-260-2014</v>
          </cell>
          <cell r="C36">
            <v>2015</v>
          </cell>
          <cell r="D36" t="str">
            <v>MISIONES TURISMO VACACIONAL Y TURISMO DE REUNIONES PARA PYMES COLOMBIANAS</v>
          </cell>
          <cell r="E36" t="str">
            <v>Desarrollar Misiones En Mercados Clave Para El Sector Turístico Colombiano</v>
          </cell>
        </row>
        <row r="37">
          <cell r="B37" t="str">
            <v>AD-FNTP-261-2014</v>
          </cell>
          <cell r="C37">
            <v>2015</v>
          </cell>
          <cell r="D37" t="str">
            <v>FERIAS INTERNACIONALES 2015</v>
          </cell>
          <cell r="E37" t="str">
            <v>Promocionar A Colombia Como Destino Turístico Internacional</v>
          </cell>
        </row>
        <row r="38">
          <cell r="B38" t="str">
            <v>AD-FNTP-261-2014</v>
          </cell>
          <cell r="C38">
            <v>2015</v>
          </cell>
          <cell r="D38" t="str">
            <v xml:space="preserve">FERIAS INTERNACIONALES 2015 </v>
          </cell>
          <cell r="E38" t="str">
            <v>Promocionar A Colombia Como Destino Turístico Internacional</v>
          </cell>
        </row>
        <row r="39">
          <cell r="B39" t="str">
            <v>AD-FNTP-262-2014</v>
          </cell>
          <cell r="C39">
            <v>2015</v>
          </cell>
          <cell r="D39" t="str">
            <v>COLOMBIA NATURE TRAVEL MART RUEDA DE NEGOCIOS 2015</v>
          </cell>
          <cell r="E39" t="str">
            <v xml:space="preserve">Dar A Conocer La Oferta Preparada Del Segmento Turismo En La Naturaleza En Colombia, A Los Principales Distribuidores (Mayoristas, E Intermediarios Especializados De Turismo En La </v>
          </cell>
        </row>
        <row r="40">
          <cell r="B40" t="str">
            <v>AD-FNTP-263-2014</v>
          </cell>
          <cell r="C40">
            <v>2015</v>
          </cell>
          <cell r="D40" t="str">
            <v xml:space="preserve">PROMOCIÓN INTERNACIONAL DE COLOMBIA CON AEROLÍNEAS </v>
          </cell>
          <cell r="E40" t="str">
            <v>Promocionar A Colombia Como Destino Turístico Internacional Por Medio Del Trabajo Conjunto Con Las Aerolíneas Que Tengan Conectividad Aérea Con Colombia Y Operen Nuevas Rutas Aérea</v>
          </cell>
        </row>
        <row r="41">
          <cell r="B41" t="str">
            <v>AD-FNTP-263-2014</v>
          </cell>
          <cell r="C41">
            <v>2015</v>
          </cell>
          <cell r="D41" t="str">
            <v>PROMOCIÓN INTERNACIONAL DE COLOMBIA CON AEROLÍNEAS</v>
          </cell>
          <cell r="E41" t="str">
            <v>Promocionar A Colombia Como Destino Turístico Internacional Por Medio Del Trabajo Conjunto Con Las Aerolíneas Que Tengan Conectividad Aérea Con Colombia Y Operen Nuevas Rutas Aérea</v>
          </cell>
        </row>
        <row r="42">
          <cell r="B42" t="str">
            <v>AD-FNTP-264-2014</v>
          </cell>
          <cell r="C42">
            <v>2015</v>
          </cell>
          <cell r="D42" t="str">
            <v>SEMANAS DE COLOMBIA EN MERCADOS INTERNACIONALES 2015</v>
          </cell>
          <cell r="E42" t="str">
            <v>Promocionar A Colombia Como Destino De Turismo Internacional</v>
          </cell>
        </row>
        <row r="43">
          <cell r="B43" t="str">
            <v>FNTP-015-2015</v>
          </cell>
          <cell r="C43">
            <v>2015</v>
          </cell>
          <cell r="D43" t="str">
            <v>PROMOCIÓN Y DIFUSIÓN DE DESTINOS NACIONALES EN EL MARCO DE SUS FESTIVIDADES 2015</v>
          </cell>
          <cell r="E43" t="str">
            <v>Promocionar Los Principales Destinos Colombianos En El Marco De Sus Festividades A Través De Un Plan De Medios Y Viajes De Familiarización.</v>
          </cell>
        </row>
        <row r="44">
          <cell r="B44" t="str">
            <v>FNTP-016-2015</v>
          </cell>
          <cell r="C44">
            <v>2015</v>
          </cell>
          <cell r="D44" t="str">
            <v>SOSTENIMIENTOS PUNTOS DE INFORMACIÓN TURÍSTICA DIGITALES</v>
          </cell>
          <cell r="E44" t="str">
            <v>Brindar Herramientas Tecnológicas Que Faciliten El Acceso A La Información En Los Lugares De Mayor Afluencia Turística.</v>
          </cell>
        </row>
        <row r="45">
          <cell r="B45" t="str">
            <v>FNTP-017-2015</v>
          </cell>
          <cell r="C45">
            <v>2015</v>
          </cell>
          <cell r="D45" t="str">
            <v>PLAN DE PROMOCIÓN – CAMPAÑA NACIONAL DE TURISMO 2015</v>
          </cell>
          <cell r="E45" t="str">
            <v>Promocionar Los Destinos Turísticos De Colombia A Través De La Campaña Nacional De Turismo</v>
          </cell>
        </row>
        <row r="46">
          <cell r="B46" t="str">
            <v>FNTP-018-2015</v>
          </cell>
          <cell r="C46">
            <v>2015</v>
          </cell>
          <cell r="D46" t="str">
            <v>PARTICIPACIÓN DE AGENCIAS DE VIAJES COLOMBIANAS EN FERIAS Y RUEDAS DE NEGOCIOS INTERNACIONALES 2015</v>
          </cell>
          <cell r="E46" t="str">
            <v>Apoyar La Participación De Las Agencias De Viajes Colombianas En Ferias Turísticas Y Ruedas De Negocios Internacionales A Realizarse Durante El 2015.</v>
          </cell>
        </row>
        <row r="47">
          <cell r="B47" t="str">
            <v>FNTP-026-2015</v>
          </cell>
          <cell r="C47">
            <v>2015</v>
          </cell>
          <cell r="D47" t="str">
            <v>AMPLIACIÓN Y MEJORAMIENTO DE LA RED NACIONAL DE PUNTOS DE INFORMACIÓN TURÍSTICA</v>
          </cell>
          <cell r="E47" t="str">
            <v>Fortalecer La Promoción Turística De Las Regiones A Través De La Ampliación De La Red Nacional De Puntos De Información Turística</v>
          </cell>
        </row>
        <row r="48">
          <cell r="B48" t="str">
            <v>FNTP-027-2015</v>
          </cell>
          <cell r="C48">
            <v>2015</v>
          </cell>
          <cell r="D48" t="str">
            <v>ADMINISTRACIÓN DE LA RED NACIONAL DE PUNTOS DE INFORMACIÓN TURÍSTICA</v>
          </cell>
          <cell r="E48" t="str">
            <v>Brindar Herramientas De Apoyo Para La Red Nacional De Puntos De Información Turística Que Permitan Prestar Un Mejor Servicio En Cada Uno De Los Pits.</v>
          </cell>
        </row>
        <row r="49">
          <cell r="B49" t="str">
            <v>FNTP-047-2015</v>
          </cell>
          <cell r="C49">
            <v>2015</v>
          </cell>
          <cell r="D49" t="str">
            <v>ASAMBLEA GENERAL DE LA ORGANIZACIÓN MUNDIAL DE TURISMO</v>
          </cell>
          <cell r="E49" t="str">
            <v>Posicionar A Colombia Como Destino Turístico A Nivel Internacional</v>
          </cell>
        </row>
        <row r="50">
          <cell r="B50" t="str">
            <v>FNTP-064-2015</v>
          </cell>
          <cell r="C50">
            <v>2015</v>
          </cell>
          <cell r="D50" t="str">
            <v>PARTICIPACIÓN DE COLOMBIA EN EXPO MILÁN 2015</v>
          </cell>
          <cell r="E50" t="str">
            <v>Promocionar A Colombia Como Destino Turístico En El Marco De Expomilan 2015, A Través De Objetivos Como Comercio, Inversión Y Promoción Del Turismo.</v>
          </cell>
        </row>
        <row r="51">
          <cell r="B51" t="str">
            <v>FNTP-071-2015</v>
          </cell>
          <cell r="C51">
            <v>2015</v>
          </cell>
          <cell r="D51" t="str">
            <v xml:space="preserve">CUARTA EDICIÓN DE COLOMBIA GUÍA TURÍSTICA – DESTINOS MARAVILLOSOS GUÍA PARA RECORRER COLOMBIA </v>
          </cell>
          <cell r="E51" t="str">
            <v>Promocionar A Colombia, Mediante Una Guía Turística Que Le Permita A Los Turistas Nacionales E Internacionales Conocer Las Diferentes Experiencias De Atractivos Naturales Y Cultura</v>
          </cell>
        </row>
        <row r="52">
          <cell r="B52" t="str">
            <v>FNTP-072-2015</v>
          </cell>
          <cell r="C52">
            <v>2015</v>
          </cell>
          <cell r="D52" t="str">
            <v>PLAN DE MEDIOS CAMPAÑA CONTRA LA INFORMALIDAD TURÍSTICA</v>
          </cell>
          <cell r="E52" t="str">
            <v>Diseño Y Ejecución De Un Plan De Medios De La ?Campaña Contra La Informalidad Turística?</v>
          </cell>
        </row>
        <row r="53">
          <cell r="B53" t="str">
            <v>FNTP-073-2015</v>
          </cell>
          <cell r="C53">
            <v>2015</v>
          </cell>
          <cell r="D53" t="str">
            <v>VII CONCURSO REVELA COLOMBIA</v>
          </cell>
          <cell r="E53" t="str">
            <v>Promocionar La Biodiversidad Y Belleza Natural De Colombia A Través De La Convocatoria Del Concurso Que Busca Que Los Visitantes Que Recorren Nuestro País Capturen En Imágenes Foto</v>
          </cell>
        </row>
        <row r="54">
          <cell r="B54" t="str">
            <v>FNTP-074-2014</v>
          </cell>
          <cell r="C54">
            <v>2015</v>
          </cell>
          <cell r="D54" t="str">
            <v>APOYO A LA PROMOCIÓN PARA DESTINOS TURÍSTICOS EN ESTADO DE EMERGENCIA</v>
          </cell>
          <cell r="E54" t="str">
            <v xml:space="preserve">Disponer De Un Recurso Mediante El Cual El Ministerio De Comercio, Industria Y Turismo Responda A Las Condiciones De Emergencia Para Atender Los Impactos Negativos O Contingencias </v>
          </cell>
        </row>
        <row r="55">
          <cell r="B55" t="str">
            <v>FNTP-110-2015</v>
          </cell>
          <cell r="C55">
            <v>2015</v>
          </cell>
          <cell r="D55" t="str">
            <v>RUEDA DE NEGOCIOS EN EL MARCO DEL CONGRESO NACIONAL HOTELERO 2015</v>
          </cell>
          <cell r="E55" t="str">
            <v>Generar Un Espacio En El Marco Del Congreso Nacional Hotelero Para Que Los Hoteles Colombianos Puedan Realizar Alianzas Comerciales Estratégicas Con Agencias Mayoristas Nacionales</v>
          </cell>
        </row>
        <row r="56">
          <cell r="B56" t="str">
            <v xml:space="preserve">FNTP-146-2015 </v>
          </cell>
          <cell r="C56">
            <v>2015</v>
          </cell>
          <cell r="D56" t="str">
            <v>RUEDAS DE NEGOCIOS ANATO - COTELCO 2016</v>
          </cell>
          <cell r="E56" t="str">
            <v>Generar Oportunidades De Negocio Entre Agencias De Viajes, Hoteles Y Otros Empresarios Del Sector, A Través E La Realización De Ruedas De Negocios En Diferentes Ciudades Del País</v>
          </cell>
        </row>
        <row r="57">
          <cell r="B57" t="str">
            <v>FNTP-189-2015</v>
          </cell>
          <cell r="C57">
            <v>2015</v>
          </cell>
          <cell r="D57" t="str">
            <v>PARTICIPACIÓN INSTITUCIONAL EN LA XXXV VITRINA TURÍSTICA ANATO</v>
          </cell>
          <cell r="E57" t="str">
            <v>Hacer Presencia Institucional Del Ministerio De Comercio, Industria Y Turismo Y El Fondo Nacional De Turismo, A Través De La Participación En La Xxxv Vitrina Turística De Anato.</v>
          </cell>
        </row>
        <row r="58">
          <cell r="B58" t="str">
            <v>FNTP-190-2015</v>
          </cell>
          <cell r="C58">
            <v>2015</v>
          </cell>
          <cell r="D58" t="str">
            <v>INSERTOS GUÍA DE RUTAS POR COLOMBIA</v>
          </cell>
          <cell r="E58" t="str">
            <v>Promocionar A Colombia Mediante La Producción Y Distribución De Los Insertos De Ferias Y Fiestas Y Mapa Vial Y Turístico De Colombia A Través De La Guía Rutas Por Colombia.</v>
          </cell>
        </row>
        <row r="59">
          <cell r="B59" t="str">
            <v>FNTP-193-2015</v>
          </cell>
          <cell r="C59">
            <v>2015</v>
          </cell>
          <cell r="D59" t="str">
            <v>PARTICIPACIÓN DE LA ASOCIACIÓN HOTELERA Y TURÍSTICA DE COLOMBIA - COTELCO EN LA XXXV VITRINA TURÍSTICA DE ANATO</v>
          </cell>
          <cell r="E59" t="str">
            <v>Promocionar La Hotelería Colombiana, Representada En Los Más De 920 Afiliados A Cotelco, Mediante A Participación En La Xxxv Vitrina Turística Anato 2015</v>
          </cell>
        </row>
        <row r="60">
          <cell r="B60" t="str">
            <v>FNTP-195-2015</v>
          </cell>
          <cell r="C60">
            <v>2015</v>
          </cell>
          <cell r="D60" t="str">
            <v>PARTICIPACIÓN DE LOS  DEPARTAMENTOS DEL ARAUCA, LA GUAJIRA, PUTUMAYO, CAQUETÁ, CHOCÓ, AMAZONAS, GUAINÍA, GUAVIARE, NORTE DE SANTANDER, VAUPÉS, VICHADA EN LA VITRINA TURÍSTICA DE ANATO 2016</v>
          </cell>
          <cell r="E60" t="str">
            <v>Promocionar La Oferta Turística De Los Departamentos De Arauca, La Guajira, Putumayo, Caquetá, Chocó, Amazonas, Guainia, Guaviare, Norte De Santader, Vaupes, Vichada A Través De La</v>
          </cell>
        </row>
        <row r="61">
          <cell r="B61" t="str">
            <v>FNTP-199-2015</v>
          </cell>
          <cell r="C61">
            <v>2015</v>
          </cell>
          <cell r="D61" t="str">
            <v>PARTICIPACIÓN DE COLOMBIA EN LA FERIA FITUR 2016 MADRID, ESPAÑA</v>
          </cell>
          <cell r="E61" t="str">
            <v>Promocionar A Colombia Como Destino Turístico Internacional</v>
          </cell>
        </row>
        <row r="62">
          <cell r="B62" t="str">
            <v xml:space="preserve">FNTP-208-2015 </v>
          </cell>
          <cell r="C62">
            <v>2015</v>
          </cell>
          <cell r="D62" t="str">
            <v>FERIAS INTERNACIONALES 2016</v>
          </cell>
          <cell r="E62" t="str">
            <v>Promocionar A Colombia Como Destino Turístico Internacional A Través De La Participación En Ferias Especializadas De Turismo.</v>
          </cell>
        </row>
        <row r="63">
          <cell r="B63" t="str">
            <v>FNTP-213-2014</v>
          </cell>
          <cell r="C63">
            <v>2015</v>
          </cell>
          <cell r="D63" t="str">
            <v>ACTUALIZACIÓN Y MIGRACIÓN DEL PORTAL "CENTRO DE INFORMACIÓN TURÍSTICO DE COLOMBIA - CITUR"</v>
          </cell>
          <cell r="E63" t="str">
            <v>Tener El Portal Citur Reestructurado Para Poder Atender Las Necesidades Que Tienen El Viceministerio De Turismo En Cuanto A La Divulgación De Información Oficial De Estadísticas De</v>
          </cell>
        </row>
        <row r="64">
          <cell r="B64" t="str">
            <v>FNTP-242-2014</v>
          </cell>
          <cell r="C64">
            <v>2015</v>
          </cell>
          <cell r="D64" t="str">
            <v>FERIAS INTERNACIONALES - PRIMER TRIMESTRE 2015</v>
          </cell>
          <cell r="E64" t="str">
            <v>Promocionar A Colombia Como Destino Turístico Internacional</v>
          </cell>
        </row>
        <row r="65">
          <cell r="B65" t="str">
            <v>FNTP-243-2014</v>
          </cell>
          <cell r="C65">
            <v>2015</v>
          </cell>
          <cell r="D65" t="str">
            <v>PARTICIPACIÓN ASOCIACIÓN HOTELERA Y TURÍSTICA DE COLOMBIA EN LA VERSIÓN XXXIV DE LA VITRINA TURÍSTICA DE ANATO 2015</v>
          </cell>
          <cell r="E65" t="str">
            <v>Promocionar Algunos Destinos Turísticos Y La Oferta Hotelera De Los Mismos En La Xxxiv Vitrina Turistica De La Asociación Colombiana De Agencias De Viajes Y Turismo, Anato 2015</v>
          </cell>
        </row>
        <row r="66">
          <cell r="B66" t="str">
            <v>FNTP-259-2014</v>
          </cell>
          <cell r="C66">
            <v>2015</v>
          </cell>
          <cell r="D66" t="str">
            <v>PLAN DE PROMOCIÓN DE LAS AGENCIAS DE VIAJES 2015</v>
          </cell>
          <cell r="E66" t="str">
            <v>Desarrollar E Implementar La Quinta Fase Del Plan De Medios Para Promocionar La Importancia De Las Agencias De Viajes Como Asesores Integrales De Viaje Y Articuladores De Sus Servi</v>
          </cell>
        </row>
        <row r="67">
          <cell r="B67" t="str">
            <v>FNTP-260-2014</v>
          </cell>
          <cell r="C67">
            <v>2015</v>
          </cell>
          <cell r="D67" t="str">
            <v>MISIONES TURISMO VACACIONAL Y TURISMO DE REUNIONES PARA PYMES COLOMBIANAS</v>
          </cell>
          <cell r="E67" t="str">
            <v>Desarrollar Misiones En Mercados Clave Para El Sector Turístico Colombiano</v>
          </cell>
        </row>
        <row r="68">
          <cell r="B68" t="str">
            <v>FNTP-261-2014</v>
          </cell>
          <cell r="C68">
            <v>2015</v>
          </cell>
          <cell r="D68" t="str">
            <v>FERIAS INTERNACIONALES 2015</v>
          </cell>
          <cell r="E68" t="str">
            <v>Promocionar A Colombia Como Destino Turístico Internacional</v>
          </cell>
        </row>
        <row r="69">
          <cell r="B69" t="str">
            <v>FNTP-262-2014</v>
          </cell>
          <cell r="C69">
            <v>2015</v>
          </cell>
          <cell r="D69" t="str">
            <v>COLOMBIA NATURE TRAVEL MART RUEDA DE NEGOCIOS 2015</v>
          </cell>
          <cell r="E69" t="str">
            <v xml:space="preserve">Dar A Conocer La Oferta Preparada Del Segmento Turismo En La Naturaleza En Colombia, A Los Principales Distribuidores (Mayoristas, E Intermediarios Especializados De Turismo En La </v>
          </cell>
        </row>
        <row r="70">
          <cell r="B70" t="str">
            <v>FNTP-263-2014</v>
          </cell>
          <cell r="C70">
            <v>2015</v>
          </cell>
          <cell r="D70" t="str">
            <v>PROMOCIÓN INTERNACIONAL DE COLOMBIA CON AEROLÍNEAS</v>
          </cell>
          <cell r="E70" t="str">
            <v>Promocionar A Colombia Como Destino Turístico Internacional Por Medio Del Trabajo Conjunto Con Las Aerolíneas Que Tengan Conectividad Aérea Con Colombia Y Operen Nuevas Rutas Aérea</v>
          </cell>
        </row>
        <row r="71">
          <cell r="B71" t="str">
            <v>FNTP-264-2014</v>
          </cell>
          <cell r="C71">
            <v>2015</v>
          </cell>
          <cell r="D71" t="str">
            <v>SEMANA DE COLOMBIA EN MERCADOS INTERNACIONALES 2015</v>
          </cell>
          <cell r="E71" t="str">
            <v>Promocionar A Colombia Como Destino De Turismo Internacional</v>
          </cell>
        </row>
        <row r="72">
          <cell r="B72" t="str">
            <v>FNTP-265-2014</v>
          </cell>
          <cell r="C72">
            <v>2015</v>
          </cell>
          <cell r="D72" t="str">
            <v>CAMPAÑA PLAN DE MEDIOS COLOMBIA ES REALISMO MÁGICO – TERCERA FASE</v>
          </cell>
          <cell r="E72" t="str">
            <v>Contribuir Al Posicionamiento Global De Colombia Como Destino Turístico De Talla Mundial, A Través De La Exposición En Medios De La Campaña Colombia Es Realismo Mágico</v>
          </cell>
        </row>
        <row r="73">
          <cell r="B73" t="str">
            <v>AD1-FNTP-057-2014</v>
          </cell>
          <cell r="C73">
            <v>2016</v>
          </cell>
          <cell r="D73" t="str">
            <v>Difusión de la campaña nacional de prevención de la Escnna en Viajes y Turismo</v>
          </cell>
          <cell r="E73" t="str">
            <v>Desarrollar Una Estrategia De Comunicación Integral Que Contribuya A La Promoción Del Turismo Responsable En Colombia Promoviendo La Protección De Los Niños, Niñas Y Adolescentes D</v>
          </cell>
        </row>
        <row r="74">
          <cell r="B74" t="str">
            <v>AD1-FNTP-265-2014</v>
          </cell>
          <cell r="C74">
            <v>2016</v>
          </cell>
          <cell r="D74" t="str">
            <v>Campaña plan de medios Colombia es Realismo Mágico - Tercera Fase</v>
          </cell>
          <cell r="E74" t="str">
            <v>Contribuir Al Posicionamiento Global De Colombia Como Destino Turístico De Talla Mundial, A Través De La Exposición En Medios De La Campaña Colombia Es Realismo Mágico</v>
          </cell>
        </row>
        <row r="75">
          <cell r="B75" t="str">
            <v>FNTP-001-2016</v>
          </cell>
          <cell r="C75">
            <v>2016</v>
          </cell>
          <cell r="D75" t="str">
            <v>Promoción de productos turísticos en el marco de la estrategia turismo y deporte</v>
          </cell>
          <cell r="E75" t="str">
            <v>Promocionar Los Productos Turísticos Y Destinos Del Territorio Nacional En El Marco De La Estrategia De Turismo Y Deporte, Mediante El Desarrollo De Estrategas De Difusión Y Comerc</v>
          </cell>
        </row>
        <row r="76">
          <cell r="B76" t="str">
            <v>FNTP-006-2016</v>
          </cell>
          <cell r="C76">
            <v>2016</v>
          </cell>
          <cell r="D76" t="str">
            <v>Administración y optimización de la Red Nacional de Puntos de Información Turística</v>
          </cell>
          <cell r="E76" t="str">
            <v>Fortalecer La Red Nacional De Puntos E Información Turística A Través De La Implementación De Herramientas Que Faciliten El Desarrollo De Las Actividades Con El Fin De Prestar Un S</v>
          </cell>
        </row>
        <row r="77">
          <cell r="B77" t="str">
            <v>FNTP-009-2016</v>
          </cell>
          <cell r="C77">
            <v>2016</v>
          </cell>
          <cell r="D77" t="str">
            <v>Plan de promoción - Campaña Nacional Turismo 2016</v>
          </cell>
          <cell r="E77" t="str">
            <v>Promocionar Los Destinos Y Productos Turísticos De Colombia A Través De La Campaña Nacional De Turismo</v>
          </cell>
        </row>
        <row r="78">
          <cell r="B78" t="str">
            <v>FNTP-011-2016</v>
          </cell>
          <cell r="C78">
            <v>2016</v>
          </cell>
          <cell r="D78" t="str">
            <v>Apoyo a la promoción para destinos turísticos en estado de emergencia</v>
          </cell>
          <cell r="E78" t="str">
            <v>Adelantar Estrategias De Promoción Para Atender Los Impactos Negativos O Contingencias Ya Sean Por Causas De Orden Público, Económicos, Sociopolíticos O De Emergencias Causadas Por</v>
          </cell>
        </row>
        <row r="79">
          <cell r="B79" t="str">
            <v>FNTP-016-2016</v>
          </cell>
          <cell r="C79">
            <v>2016</v>
          </cell>
          <cell r="D79" t="str">
            <v>Participación de agencias de viajes colombianas en ferias y ruedas de negocios internacionales 2016</v>
          </cell>
          <cell r="E79" t="str">
            <v>Apoyar La Participación De Las Agencias De Viajes Colombianas En Ferias Y Ruedas De Negocios Internacionales A Realizarse Durante El 2016</v>
          </cell>
        </row>
        <row r="80">
          <cell r="B80" t="str">
            <v>FNTP-020-2016</v>
          </cell>
          <cell r="C80">
            <v>2016</v>
          </cell>
          <cell r="D80" t="str">
            <v>50th Best Restaurants</v>
          </cell>
          <cell r="E80" t="str">
            <v xml:space="preserve">Promocionar Y Posicionar A Colombia Como Un Destino Gastronómico De Alto Nivel En Latinoamérica, Mediante La Realización Del Evento 50 Best Restaurants Latinoamérica En Bogotá, En </v>
          </cell>
        </row>
        <row r="81">
          <cell r="B81" t="str">
            <v>FNTP-034-2016</v>
          </cell>
          <cell r="C81">
            <v>2016</v>
          </cell>
          <cell r="D81" t="str">
            <v>Alianza Pacífico 2016</v>
          </cell>
          <cell r="E81" t="str">
            <v>Promocionar A Colombia Como Destino Turístico Internacional</v>
          </cell>
        </row>
        <row r="82">
          <cell r="B82" t="str">
            <v>FNTP-039-2016</v>
          </cell>
          <cell r="C82">
            <v>2016</v>
          </cell>
          <cell r="D82" t="str">
            <v>Ferias internacionales 2do. semestre 2016</v>
          </cell>
          <cell r="E82" t="str">
            <v>Promocionar Y Posicionar A Colombia Como Destino Turístico Internacional</v>
          </cell>
        </row>
        <row r="83">
          <cell r="B83" t="str">
            <v>FNTP-040-2016</v>
          </cell>
          <cell r="C83">
            <v>2016</v>
          </cell>
          <cell r="D83" t="str">
            <v>Colombia Nature Travel Mart Rueda de Negocios 2016</v>
          </cell>
          <cell r="E83" t="str">
            <v>Dar A Conocer A Oferta Preparada Del Segmento Turismo En La Naturaleza En Colombia, A Los Principales Distribuidores (Mayoristas, E Intermediarios Especializados De Turismo En La N</v>
          </cell>
        </row>
        <row r="84">
          <cell r="B84" t="str">
            <v>FNTP-045-2016</v>
          </cell>
          <cell r="C84">
            <v>2016</v>
          </cell>
          <cell r="D84" t="str">
            <v>Plan de promoción de las agencias de viajes 2016 - Fase VI</v>
          </cell>
          <cell r="E84" t="str">
            <v>Producir E Implementar La Sexta Fase Del Plan De Medios Para Promocionar El Uso De Las Agencias De Viajes Como El Principal Canal De Compra De Productos Y Servicios Turísticos, A N</v>
          </cell>
        </row>
        <row r="85">
          <cell r="B85" t="str">
            <v>FNTP-051-2016</v>
          </cell>
          <cell r="C85">
            <v>2016</v>
          </cell>
          <cell r="D85" t="str">
            <v>Foro Económico Mundial para Latinoamérica - WEF</v>
          </cell>
          <cell r="E85" t="str">
            <v>Posicionar A Colombia Como Destino Turístico Y De Reuniones A Nivel Mundial</v>
          </cell>
        </row>
        <row r="86">
          <cell r="B86" t="str">
            <v xml:space="preserve">FNTP-052-2016 </v>
          </cell>
          <cell r="C86">
            <v>2016</v>
          </cell>
          <cell r="D86" t="str">
            <v>Promoción internacional de Colombia con aerolíneas</v>
          </cell>
          <cell r="E86" t="str">
            <v>Promocionar A Colombia Como Destino Turístico Internacional, Por Medio Del Trabajo Conjunto Con Las Aerolíneas Que Tengan Conectividad Aérea Con Colombia Actualmente, Que Puedan Ge</v>
          </cell>
        </row>
        <row r="87">
          <cell r="B87" t="str">
            <v xml:space="preserve">FNTP-053-2016 </v>
          </cell>
          <cell r="C87">
            <v>2016</v>
          </cell>
          <cell r="D87" t="str">
            <v>Segunda edición de la Guía Náutica de Colombia</v>
          </cell>
          <cell r="E87" t="str">
            <v>Promocionar Los Destinos Náuticos De Colombia, Mediante La Revisión Del Diseño Y El Contenido De La 1° Edición De La Guía Náutica De Colombia Y Elaborar Y Publicar La 2° Edición De</v>
          </cell>
        </row>
        <row r="88">
          <cell r="B88" t="str">
            <v>FNTP-057-2016</v>
          </cell>
          <cell r="C88">
            <v>2016</v>
          </cell>
          <cell r="D88" t="str">
            <v>Colombia Travel Expo</v>
          </cell>
          <cell r="E88" t="str">
            <v>Establecer Una Plataforma Comercial Especializada En Producto Turístico Colombiano, Que Genere Encadenamiento Productivo De La Industria, Integre La Oferta Y La Demanda Turística R</v>
          </cell>
        </row>
        <row r="89">
          <cell r="B89" t="str">
            <v xml:space="preserve">FNTP-058-2016 </v>
          </cell>
          <cell r="C89">
            <v>2016</v>
          </cell>
          <cell r="D89" t="str">
            <v>Plan de medios 2016 – Colombia es Realismo Mágico</v>
          </cell>
          <cell r="E89" t="str">
            <v>Posicionar A Colombia Como Destino Turístico A Nivel Internacional Para Atraer Viajeros Extranjeros Al País</v>
          </cell>
        </row>
        <row r="90">
          <cell r="B90" t="str">
            <v xml:space="preserve">FNTP-062-2016 </v>
          </cell>
          <cell r="C90">
            <v>2016</v>
          </cell>
          <cell r="D90" t="str">
            <v>Rueda de negocios en el marco del Congreso Nacional Hotelero 2016</v>
          </cell>
          <cell r="E90" t="str">
            <v>Generar Un Espacio En El Marco Del Congreso Nacional Hotelero Para Que Los Hoteleros Colombianos Puedan Realizar Alianzas Comerciales Estratégicas Con Agencias Mayoristas Nacionale</v>
          </cell>
        </row>
        <row r="91">
          <cell r="B91" t="str">
            <v>FNTP-078-2016</v>
          </cell>
          <cell r="C91">
            <v>2016</v>
          </cell>
          <cell r="D91" t="str">
            <v>VIII Concurso Nacional de Fotografía Turística Revela Colombia 2016</v>
          </cell>
          <cell r="E91" t="str">
            <v>Promocionar La Biodiversidad Y Belleza Natural De Colombia A Través Del Concurso Revela Colombia El Cual Busca Que Los Visitantes Que Recorren Nuestro País Capturen En Imágenes Fot</v>
          </cell>
        </row>
        <row r="92">
          <cell r="B92" t="str">
            <v>FNTP-079-2016</v>
          </cell>
          <cell r="C92">
            <v>2016</v>
          </cell>
          <cell r="D92" t="str">
            <v>Ruedas de negocios "Turismo Negocia" en 12  destinos de Colombia</v>
          </cell>
          <cell r="E92" t="str">
            <v>Generar Oportunidades De Negocios Para Los Empresarios Del Sector Turismo Nacionales A Través De La Realización De La Rueda De Negocios "Turismo Negocia" En 12 Ciudades Del País.</v>
          </cell>
        </row>
        <row r="93">
          <cell r="B93" t="str">
            <v>FNTP-103-2016</v>
          </cell>
          <cell r="C93">
            <v>2016</v>
          </cell>
          <cell r="D93" t="str">
            <v>Insertos guías de rutas por Colombia 2016 - 2017</v>
          </cell>
          <cell r="E93" t="str">
            <v>Promocionar Los Corredores Turísticos Del País Mediante La Producción Y Distribución De Los Insertos De La Guía De Rutas Por Colombia 2016-2017</v>
          </cell>
        </row>
        <row r="94">
          <cell r="B94" t="str">
            <v>FNTP-118-2016</v>
          </cell>
          <cell r="C94">
            <v>2016</v>
          </cell>
          <cell r="D94" t="str">
            <v>II edición de Micsur</v>
          </cell>
          <cell r="E94" t="str">
            <v>Promoción De Colombia En El Marco Del Evento Internacional Ii Edición Del Mercado De Industrias Culturales Del Sur - Micsur
Ocultar Sección - Proponenteproponente</v>
          </cell>
        </row>
        <row r="95">
          <cell r="B95" t="str">
            <v>FNTP-127-2016</v>
          </cell>
          <cell r="C95">
            <v>2016</v>
          </cell>
          <cell r="D95" t="str">
            <v>Participación de los departamentos de Amazonas, Arauca, Caquetá, Casanare, Chocó, Guainía, La Guajira, Norte de Santander, Putumayo, Vaupés y Vichada en la Vitrina Turística de Anato 2017</v>
          </cell>
          <cell r="E95" t="str">
            <v>Promocionar La Oferta Turística De Los Departamentos De Amazonas, Arauca, Caquetá, Chocó, Guainía, Guaviare, La Guajira, Norte De Santander, Putumayo, Vaupés, Vichada A Través De L</v>
          </cell>
        </row>
        <row r="96">
          <cell r="B96" t="str">
            <v xml:space="preserve">FNTP-141-2016 </v>
          </cell>
          <cell r="C96">
            <v>2016</v>
          </cell>
          <cell r="D96" t="str">
            <v>Estudio de contribución económica de la industria de turismo de reuniones en Colombia</v>
          </cell>
          <cell r="E96" t="str">
            <v>Determinar La Contribución Económica De La Industria De Reuniones En Colombia</v>
          </cell>
        </row>
        <row r="97">
          <cell r="B97" t="str">
            <v>P2016-FNTP-137-2016</v>
          </cell>
          <cell r="C97">
            <v>2016</v>
          </cell>
          <cell r="D97" t="str">
            <v>Ferias y eventos internacionales 2017</v>
          </cell>
          <cell r="E97" t="str">
            <v>Promocionar A Colombia Como Destino Turístico Internacional</v>
          </cell>
        </row>
        <row r="98">
          <cell r="B98" t="str">
            <v>P2016FNTP-162-2016</v>
          </cell>
          <cell r="C98">
            <v>2016</v>
          </cell>
          <cell r="D98" t="str">
            <v>Sostenimiento puntos de información turística digitales</v>
          </cell>
          <cell r="E98" t="str">
            <v>Brindar Herramientas Tecnológicas Que Faciliten El Acceso A La Información En Los Lugares De Mayor Afluencia Turística</v>
          </cell>
        </row>
        <row r="99">
          <cell r="B99" t="str">
            <v>P2017-FNTP-137-2016</v>
          </cell>
          <cell r="C99">
            <v>2017</v>
          </cell>
          <cell r="D99" t="str">
            <v>Ferias y eventos internacionales 2017</v>
          </cell>
          <cell r="E99" t="str">
            <v>Promocionar A Colombia Como Destino Turístico Internacional</v>
          </cell>
        </row>
        <row r="100">
          <cell r="B100" t="str">
            <v>P2017-FNTP-162-2016</v>
          </cell>
          <cell r="C100">
            <v>2017</v>
          </cell>
          <cell r="D100" t="str">
            <v>Sostenimiento puntos de información turística digitales</v>
          </cell>
          <cell r="E100" t="str">
            <v>Brindar Herramientas Tecnológicas Que Faciliten El Acceso A La Información En Los Lugares De Mayor Afluencia Turística</v>
          </cell>
        </row>
        <row r="101">
          <cell r="B101" t="str">
            <v>FNTP-272-2017</v>
          </cell>
          <cell r="C101">
            <v>2018</v>
          </cell>
          <cell r="D101" t="str">
            <v>Ferias y eventos internacionales enero y febrero 2018</v>
          </cell>
          <cell r="E101" t="str">
            <v>Brindar Herramientas Tecnológicas Que Faciliten El Acceso A La Información En Los Lugares De Mayor Afluencia Turística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37"/>
  <sheetViews>
    <sheetView zoomScale="80" zoomScaleNormal="80" workbookViewId="0" xr3:uid="{AEA406A1-0E4B-5B11-9CD5-51D6E497D94C}">
      <pane ySplit="6" topLeftCell="A7" activePane="bottomLeft" state="frozen"/>
      <selection pane="bottomLeft" activeCell="B9" sqref="B9"/>
      <selection activeCell="D1" sqref="D1"/>
    </sheetView>
  </sheetViews>
  <sheetFormatPr defaultColWidth="10.85546875" defaultRowHeight="11.25"/>
  <cols>
    <col min="1" max="1" width="17.140625" style="4" customWidth="1"/>
    <col min="2" max="2" width="14.5703125" style="10" customWidth="1"/>
    <col min="3" max="3" width="5.42578125" style="4" customWidth="1"/>
    <col min="4" max="4" width="36.7109375" style="10" customWidth="1"/>
    <col min="5" max="5" width="34.42578125" style="4" customWidth="1"/>
    <col min="6" max="6" width="10.85546875" style="10" customWidth="1"/>
    <col min="7" max="7" width="9.140625" style="10" customWidth="1"/>
    <col min="8" max="8" width="19.5703125" style="10" customWidth="1"/>
    <col min="9" max="9" width="10.85546875" style="4" customWidth="1"/>
    <col min="10" max="10" width="18" style="11" bestFit="1" customWidth="1"/>
    <col min="11" max="11" width="17" style="11" bestFit="1" customWidth="1"/>
    <col min="12" max="12" width="19.85546875" style="12" bestFit="1" customWidth="1"/>
    <col min="13" max="16" width="17.42578125" style="12" customWidth="1"/>
    <col min="17" max="17" width="19.85546875" style="4" bestFit="1" customWidth="1"/>
    <col min="18" max="19" width="19.85546875" style="4" customWidth="1"/>
    <col min="20" max="20" width="17" style="12" bestFit="1" customWidth="1"/>
    <col min="21" max="21" width="18" style="12" bestFit="1" customWidth="1"/>
    <col min="22" max="16384" width="10.85546875" style="4"/>
  </cols>
  <sheetData>
    <row r="1" spans="1:28" s="13" customFormat="1" ht="15" customHeight="1">
      <c r="A1" s="13" t="s">
        <v>0</v>
      </c>
      <c r="D1" s="14"/>
      <c r="F1" s="15"/>
      <c r="G1" s="15"/>
      <c r="H1" s="15"/>
      <c r="J1" s="16"/>
      <c r="K1" s="16"/>
      <c r="L1" s="17"/>
      <c r="M1" s="17"/>
      <c r="N1" s="17"/>
      <c r="O1" s="17"/>
      <c r="P1" s="17"/>
      <c r="Q1" s="17"/>
      <c r="R1" s="17"/>
      <c r="S1" s="17"/>
      <c r="T1" s="17"/>
      <c r="U1" s="18"/>
      <c r="V1" s="19"/>
      <c r="W1" s="19"/>
      <c r="X1" s="17"/>
      <c r="Y1" s="17"/>
      <c r="Z1" s="17"/>
      <c r="AA1" s="17"/>
      <c r="AB1" s="17"/>
    </row>
    <row r="2" spans="1:28" ht="10.5" customHeight="1">
      <c r="A2" s="13" t="s">
        <v>1</v>
      </c>
      <c r="B2" s="4"/>
      <c r="D2" s="20"/>
      <c r="Q2" s="12"/>
      <c r="R2" s="12"/>
      <c r="S2" s="12"/>
      <c r="U2" s="21"/>
      <c r="V2" s="22"/>
      <c r="W2" s="22"/>
      <c r="X2" s="12"/>
      <c r="Y2" s="12"/>
      <c r="Z2" s="12"/>
      <c r="AA2" s="12"/>
      <c r="AB2" s="12"/>
    </row>
    <row r="3" spans="1:28" ht="21.75" customHeight="1">
      <c r="A3" s="15" t="s">
        <v>2</v>
      </c>
      <c r="B3" s="4"/>
      <c r="D3" s="14"/>
      <c r="Q3" s="12"/>
      <c r="R3" s="12"/>
      <c r="S3" s="12"/>
      <c r="U3" s="21"/>
      <c r="V3" s="22"/>
      <c r="W3" s="22"/>
      <c r="X3" s="12"/>
      <c r="Y3" s="12"/>
      <c r="Z3" s="12"/>
      <c r="AA3" s="12"/>
      <c r="AB3" s="12"/>
    </row>
    <row r="4" spans="1:28" ht="7.5" customHeight="1">
      <c r="A4" s="15"/>
      <c r="B4" s="4"/>
      <c r="D4" s="14"/>
      <c r="Q4" s="12"/>
      <c r="R4" s="12"/>
      <c r="S4" s="12"/>
      <c r="U4" s="21"/>
      <c r="V4" s="22"/>
      <c r="W4" s="22"/>
      <c r="X4" s="12"/>
      <c r="Y4" s="12"/>
      <c r="Z4" s="12"/>
      <c r="AA4" s="12"/>
      <c r="AB4" s="12"/>
    </row>
    <row r="5" spans="1:28" ht="22.5" hidden="1" customHeight="1"/>
    <row r="6" spans="1:28" s="3" customFormat="1" ht="33.75">
      <c r="A6" s="1" t="s">
        <v>3</v>
      </c>
      <c r="B6" s="1" t="s">
        <v>4</v>
      </c>
      <c r="C6" s="1" t="s">
        <v>5</v>
      </c>
      <c r="D6" s="1" t="s">
        <v>6</v>
      </c>
      <c r="E6" s="1" t="s">
        <v>7</v>
      </c>
      <c r="F6" s="1" t="s">
        <v>8</v>
      </c>
      <c r="G6" s="1" t="s">
        <v>9</v>
      </c>
      <c r="H6" s="1" t="s">
        <v>10</v>
      </c>
      <c r="I6" s="1" t="s">
        <v>11</v>
      </c>
      <c r="J6" s="1" t="s">
        <v>12</v>
      </c>
      <c r="K6" s="1" t="s">
        <v>13</v>
      </c>
      <c r="L6" s="1" t="s">
        <v>14</v>
      </c>
      <c r="M6" s="1" t="s">
        <v>15</v>
      </c>
      <c r="N6" s="1" t="s">
        <v>16</v>
      </c>
      <c r="O6" s="1" t="s">
        <v>17</v>
      </c>
      <c r="P6" s="1" t="s">
        <v>18</v>
      </c>
      <c r="Q6" s="1" t="s">
        <v>19</v>
      </c>
      <c r="R6" s="23" t="s">
        <v>20</v>
      </c>
      <c r="S6" s="23" t="s">
        <v>21</v>
      </c>
      <c r="T6" s="2" t="s">
        <v>22</v>
      </c>
      <c r="U6" s="1" t="s">
        <v>23</v>
      </c>
    </row>
    <row r="7" spans="1:28" s="29" customFormat="1" ht="91.5" customHeight="1">
      <c r="A7" s="24" t="s">
        <v>24</v>
      </c>
      <c r="B7" s="5" t="s">
        <v>25</v>
      </c>
      <c r="C7" s="24">
        <v>2014</v>
      </c>
      <c r="D7" s="44" t="s">
        <v>26</v>
      </c>
      <c r="E7" s="42" t="s">
        <v>27</v>
      </c>
      <c r="F7" s="5" t="s">
        <v>28</v>
      </c>
      <c r="G7" s="5" t="s">
        <v>28</v>
      </c>
      <c r="H7" s="44" t="s">
        <v>29</v>
      </c>
      <c r="I7" s="69">
        <v>41736</v>
      </c>
      <c r="J7" s="26">
        <v>767017250</v>
      </c>
      <c r="K7" s="26"/>
      <c r="L7" s="27">
        <v>767017250</v>
      </c>
      <c r="M7" s="42" t="s">
        <v>30</v>
      </c>
      <c r="N7" s="42" t="s">
        <v>31</v>
      </c>
      <c r="O7" s="42" t="s">
        <v>32</v>
      </c>
      <c r="P7" s="42" t="s">
        <v>33</v>
      </c>
      <c r="Q7" s="24" t="s">
        <v>34</v>
      </c>
      <c r="R7" s="49">
        <v>1</v>
      </c>
      <c r="S7" s="49">
        <v>1</v>
      </c>
      <c r="T7" s="27">
        <v>153403450</v>
      </c>
      <c r="U7" s="27"/>
    </row>
    <row r="8" spans="1:28" s="29" customFormat="1" ht="67.5">
      <c r="A8" s="24" t="s">
        <v>24</v>
      </c>
      <c r="B8" s="5" t="s">
        <v>35</v>
      </c>
      <c r="C8" s="24">
        <v>2015</v>
      </c>
      <c r="D8" s="44" t="s">
        <v>36</v>
      </c>
      <c r="E8" s="42" t="s">
        <v>37</v>
      </c>
      <c r="F8" s="5" t="s">
        <v>38</v>
      </c>
      <c r="G8" s="5" t="s">
        <v>38</v>
      </c>
      <c r="H8" s="44" t="s">
        <v>39</v>
      </c>
      <c r="I8" s="69">
        <v>42297</v>
      </c>
      <c r="J8" s="26">
        <v>56474600</v>
      </c>
      <c r="K8" s="26"/>
      <c r="L8" s="27">
        <v>56474600</v>
      </c>
      <c r="M8" s="42" t="s">
        <v>40</v>
      </c>
      <c r="N8" s="43" t="s">
        <v>41</v>
      </c>
      <c r="O8" s="43" t="s">
        <v>42</v>
      </c>
      <c r="P8" s="43" t="s">
        <v>43</v>
      </c>
      <c r="Q8" s="24" t="s">
        <v>34</v>
      </c>
      <c r="R8" s="49">
        <v>0.4</v>
      </c>
      <c r="S8" s="49">
        <v>0.4</v>
      </c>
      <c r="T8" s="27">
        <v>56474600</v>
      </c>
      <c r="U8" s="27"/>
    </row>
    <row r="9" spans="1:28" s="29" customFormat="1" ht="101.25">
      <c r="A9" s="24" t="s">
        <v>24</v>
      </c>
      <c r="B9" s="5" t="s">
        <v>44</v>
      </c>
      <c r="C9" s="5">
        <v>2016</v>
      </c>
      <c r="D9" s="44" t="s">
        <v>45</v>
      </c>
      <c r="E9" s="42" t="s">
        <v>46</v>
      </c>
      <c r="F9" s="5" t="s">
        <v>38</v>
      </c>
      <c r="G9" s="5" t="s">
        <v>38</v>
      </c>
      <c r="H9" s="44" t="s">
        <v>39</v>
      </c>
      <c r="I9" s="70">
        <v>42572</v>
      </c>
      <c r="J9" s="31">
        <f t="shared" ref="J9" si="0">K9+L9</f>
        <v>174230000</v>
      </c>
      <c r="K9" s="31">
        <v>0</v>
      </c>
      <c r="L9" s="8">
        <v>174230000</v>
      </c>
      <c r="M9" s="44" t="s">
        <v>40</v>
      </c>
      <c r="N9" s="44" t="s">
        <v>41</v>
      </c>
      <c r="O9" s="44" t="s">
        <v>47</v>
      </c>
      <c r="P9" s="44" t="s">
        <v>48</v>
      </c>
      <c r="Q9" s="24" t="s">
        <v>34</v>
      </c>
      <c r="R9" s="49">
        <v>1</v>
      </c>
      <c r="S9" s="49">
        <v>1</v>
      </c>
      <c r="T9" s="8">
        <f>L9</f>
        <v>174230000</v>
      </c>
      <c r="U9" s="8"/>
    </row>
    <row r="10" spans="1:28" s="29" customFormat="1" ht="123.75">
      <c r="A10" s="5" t="s">
        <v>24</v>
      </c>
      <c r="B10" s="5" t="s">
        <v>49</v>
      </c>
      <c r="C10" s="5">
        <v>2017</v>
      </c>
      <c r="D10" s="44" t="s">
        <v>50</v>
      </c>
      <c r="E10" s="42" t="s">
        <v>51</v>
      </c>
      <c r="F10" s="5" t="s">
        <v>38</v>
      </c>
      <c r="G10" s="5" t="s">
        <v>38</v>
      </c>
      <c r="H10" s="44" t="s">
        <v>39</v>
      </c>
      <c r="I10" s="69">
        <v>42816</v>
      </c>
      <c r="J10" s="8">
        <v>231300000</v>
      </c>
      <c r="K10" s="8">
        <v>0</v>
      </c>
      <c r="L10" s="8">
        <v>231300000</v>
      </c>
      <c r="M10" s="44" t="s">
        <v>40</v>
      </c>
      <c r="N10" s="44" t="s">
        <v>41</v>
      </c>
      <c r="O10" s="44" t="s">
        <v>52</v>
      </c>
      <c r="P10" s="44" t="s">
        <v>53</v>
      </c>
      <c r="Q10" s="24" t="s">
        <v>54</v>
      </c>
      <c r="R10" s="49">
        <v>0.1</v>
      </c>
      <c r="S10" s="49">
        <v>0</v>
      </c>
      <c r="T10" s="8">
        <v>231300000</v>
      </c>
      <c r="U10" s="8"/>
    </row>
    <row r="11" spans="1:28" ht="337.5">
      <c r="A11" s="24" t="s">
        <v>24</v>
      </c>
      <c r="B11" s="5" t="s">
        <v>55</v>
      </c>
      <c r="C11" s="24">
        <v>2015</v>
      </c>
      <c r="D11" s="44" t="s">
        <v>56</v>
      </c>
      <c r="E11" s="42" t="s">
        <v>57</v>
      </c>
      <c r="F11" s="5" t="s">
        <v>38</v>
      </c>
      <c r="G11" s="5" t="s">
        <v>38</v>
      </c>
      <c r="H11" s="44" t="s">
        <v>58</v>
      </c>
      <c r="I11" s="69">
        <v>41992</v>
      </c>
      <c r="J11" s="45" t="s">
        <v>59</v>
      </c>
      <c r="K11" s="26">
        <v>0</v>
      </c>
      <c r="L11" s="27">
        <v>1816000000</v>
      </c>
      <c r="M11" s="42" t="s">
        <v>60</v>
      </c>
      <c r="N11" s="42" t="s">
        <v>61</v>
      </c>
      <c r="O11" s="42" t="s">
        <v>62</v>
      </c>
      <c r="P11" s="42" t="s">
        <v>63</v>
      </c>
      <c r="Q11" s="24" t="s">
        <v>64</v>
      </c>
      <c r="R11" s="49">
        <v>0.66</v>
      </c>
      <c r="S11" s="64">
        <v>20</v>
      </c>
      <c r="T11" s="27"/>
      <c r="U11" s="27">
        <v>1816000000</v>
      </c>
    </row>
    <row r="12" spans="1:28" ht="202.5">
      <c r="A12" s="24" t="s">
        <v>24</v>
      </c>
      <c r="B12" s="5" t="s">
        <v>65</v>
      </c>
      <c r="C12" s="24">
        <v>2015</v>
      </c>
      <c r="D12" s="44" t="s">
        <v>66</v>
      </c>
      <c r="E12" s="42" t="s">
        <v>67</v>
      </c>
      <c r="F12" s="5" t="s">
        <v>38</v>
      </c>
      <c r="G12" s="5" t="s">
        <v>38</v>
      </c>
      <c r="H12" s="5" t="s">
        <v>58</v>
      </c>
      <c r="I12" s="69">
        <v>42171</v>
      </c>
      <c r="J12" s="26">
        <v>495000000</v>
      </c>
      <c r="K12" s="26">
        <v>0</v>
      </c>
      <c r="L12" s="27">
        <v>2100000000</v>
      </c>
      <c r="M12" s="42" t="s">
        <v>68</v>
      </c>
      <c r="N12" s="24" t="s">
        <v>69</v>
      </c>
      <c r="O12" s="42" t="s">
        <v>70</v>
      </c>
      <c r="P12" s="42" t="s">
        <v>71</v>
      </c>
      <c r="Q12" s="24" t="s">
        <v>72</v>
      </c>
      <c r="R12" s="53">
        <v>0.88</v>
      </c>
      <c r="S12" s="53">
        <v>0.95</v>
      </c>
      <c r="T12" s="27"/>
      <c r="U12" s="27">
        <v>2100000000</v>
      </c>
    </row>
    <row r="13" spans="1:28" ht="189" customHeight="1">
      <c r="A13" s="24" t="s">
        <v>24</v>
      </c>
      <c r="B13" s="5" t="s">
        <v>73</v>
      </c>
      <c r="C13" s="24">
        <v>2015</v>
      </c>
      <c r="D13" s="44" t="s">
        <v>74</v>
      </c>
      <c r="E13" s="42" t="s">
        <v>75</v>
      </c>
      <c r="F13" s="5" t="s">
        <v>38</v>
      </c>
      <c r="G13" s="5" t="s">
        <v>38</v>
      </c>
      <c r="H13" s="44" t="s">
        <v>58</v>
      </c>
      <c r="I13" s="69">
        <v>42335</v>
      </c>
      <c r="J13" s="27">
        <v>959436250</v>
      </c>
      <c r="K13" s="26">
        <v>0</v>
      </c>
      <c r="L13" s="27">
        <v>959436250</v>
      </c>
      <c r="M13" s="42" t="s">
        <v>68</v>
      </c>
      <c r="N13" s="42" t="s">
        <v>76</v>
      </c>
      <c r="O13" s="42" t="s">
        <v>77</v>
      </c>
      <c r="P13" s="42" t="s">
        <v>78</v>
      </c>
      <c r="Q13" s="24" t="s">
        <v>79</v>
      </c>
      <c r="R13" s="53">
        <v>1</v>
      </c>
      <c r="S13" s="53">
        <v>1</v>
      </c>
      <c r="T13" s="27"/>
      <c r="U13" s="27">
        <v>959436250</v>
      </c>
    </row>
    <row r="14" spans="1:28" ht="202.5">
      <c r="A14" s="24" t="s">
        <v>24</v>
      </c>
      <c r="B14" s="5" t="s">
        <v>80</v>
      </c>
      <c r="C14" s="24">
        <v>2015</v>
      </c>
      <c r="D14" s="44" t="s">
        <v>81</v>
      </c>
      <c r="E14" s="42" t="s">
        <v>82</v>
      </c>
      <c r="F14" s="5" t="s">
        <v>38</v>
      </c>
      <c r="G14" s="5" t="s">
        <v>38</v>
      </c>
      <c r="H14" s="5" t="s">
        <v>58</v>
      </c>
      <c r="I14" s="69">
        <v>42335</v>
      </c>
      <c r="J14" s="27">
        <v>161668319.40000001</v>
      </c>
      <c r="K14" s="26">
        <v>0</v>
      </c>
      <c r="L14" s="27">
        <v>161668319.40000001</v>
      </c>
      <c r="M14" s="42" t="s">
        <v>68</v>
      </c>
      <c r="N14" s="42" t="s">
        <v>76</v>
      </c>
      <c r="O14" s="42" t="s">
        <v>83</v>
      </c>
      <c r="P14" s="42" t="s">
        <v>84</v>
      </c>
      <c r="Q14" s="24" t="s">
        <v>79</v>
      </c>
      <c r="R14" s="53">
        <v>1</v>
      </c>
      <c r="S14" s="53">
        <v>1</v>
      </c>
      <c r="T14" s="27"/>
      <c r="U14" s="27">
        <v>161668319.40000001</v>
      </c>
    </row>
    <row r="15" spans="1:28" ht="101.25">
      <c r="A15" s="24" t="s">
        <v>24</v>
      </c>
      <c r="B15" s="5" t="s">
        <v>85</v>
      </c>
      <c r="C15" s="5">
        <v>2016</v>
      </c>
      <c r="D15" s="44" t="s">
        <v>86</v>
      </c>
      <c r="E15" s="42" t="s">
        <v>87</v>
      </c>
      <c r="F15" s="57" t="s">
        <v>38</v>
      </c>
      <c r="G15" s="57" t="s">
        <v>38</v>
      </c>
      <c r="H15" s="5" t="s">
        <v>39</v>
      </c>
      <c r="I15" s="69">
        <v>42542</v>
      </c>
      <c r="J15" s="31">
        <f t="shared" ref="J15:J25" si="1">K15+L15</f>
        <v>409500000</v>
      </c>
      <c r="K15" s="31">
        <v>0</v>
      </c>
      <c r="L15" s="8">
        <v>409500000</v>
      </c>
      <c r="M15" s="44" t="s">
        <v>88</v>
      </c>
      <c r="N15" s="44" t="s">
        <v>61</v>
      </c>
      <c r="O15" s="5" t="s">
        <v>89</v>
      </c>
      <c r="P15" s="44" t="s">
        <v>90</v>
      </c>
      <c r="Q15" s="24" t="s">
        <v>79</v>
      </c>
      <c r="R15" s="49">
        <v>1</v>
      </c>
      <c r="S15" s="49">
        <v>1</v>
      </c>
      <c r="T15" s="8"/>
      <c r="U15" s="8">
        <f t="shared" ref="U15:U21" si="2">L15</f>
        <v>409500000</v>
      </c>
    </row>
    <row r="16" spans="1:28" ht="303.75">
      <c r="A16" s="24" t="s">
        <v>24</v>
      </c>
      <c r="B16" s="5" t="s">
        <v>91</v>
      </c>
      <c r="C16" s="5">
        <v>2016</v>
      </c>
      <c r="D16" s="44" t="s">
        <v>92</v>
      </c>
      <c r="E16" s="42" t="s">
        <v>93</v>
      </c>
      <c r="F16" s="57" t="s">
        <v>38</v>
      </c>
      <c r="G16" s="57" t="s">
        <v>38</v>
      </c>
      <c r="H16" s="44" t="s">
        <v>39</v>
      </c>
      <c r="I16" s="69">
        <v>42542</v>
      </c>
      <c r="J16" s="31">
        <f t="shared" si="1"/>
        <v>261594570</v>
      </c>
      <c r="K16" s="58">
        <v>17173410</v>
      </c>
      <c r="L16" s="8">
        <v>244421160</v>
      </c>
      <c r="M16" s="44" t="s">
        <v>94</v>
      </c>
      <c r="N16" s="44" t="s">
        <v>95</v>
      </c>
      <c r="O16" s="44" t="s">
        <v>96</v>
      </c>
      <c r="P16" s="44" t="s">
        <v>97</v>
      </c>
      <c r="Q16" s="24" t="s">
        <v>64</v>
      </c>
      <c r="R16" s="49">
        <v>0.65</v>
      </c>
      <c r="S16" s="65">
        <v>0.755</v>
      </c>
      <c r="T16" s="8"/>
      <c r="U16" s="8">
        <f t="shared" si="2"/>
        <v>244421160</v>
      </c>
    </row>
    <row r="17" spans="1:21" ht="303.75">
      <c r="A17" s="24" t="s">
        <v>24</v>
      </c>
      <c r="B17" s="5" t="s">
        <v>98</v>
      </c>
      <c r="C17" s="5">
        <v>2016</v>
      </c>
      <c r="D17" s="44" t="s">
        <v>99</v>
      </c>
      <c r="E17" s="42" t="s">
        <v>100</v>
      </c>
      <c r="F17" s="57" t="s">
        <v>38</v>
      </c>
      <c r="G17" s="57" t="s">
        <v>38</v>
      </c>
      <c r="H17" s="44" t="s">
        <v>39</v>
      </c>
      <c r="I17" s="69">
        <v>42542</v>
      </c>
      <c r="J17" s="31">
        <f t="shared" si="1"/>
        <v>417840000</v>
      </c>
      <c r="K17" s="31">
        <v>0</v>
      </c>
      <c r="L17" s="8">
        <v>417840000</v>
      </c>
      <c r="M17" s="46" t="s">
        <v>101</v>
      </c>
      <c r="N17" s="46" t="s">
        <v>61</v>
      </c>
      <c r="O17" s="44" t="s">
        <v>102</v>
      </c>
      <c r="P17" s="5" t="s">
        <v>103</v>
      </c>
      <c r="Q17" s="24" t="s">
        <v>34</v>
      </c>
      <c r="R17" s="49">
        <v>1</v>
      </c>
      <c r="S17" s="49">
        <v>1</v>
      </c>
      <c r="T17" s="8"/>
      <c r="U17" s="8">
        <f t="shared" si="2"/>
        <v>417840000</v>
      </c>
    </row>
    <row r="18" spans="1:21" ht="303.75">
      <c r="A18" s="24" t="s">
        <v>24</v>
      </c>
      <c r="B18" s="5" t="s">
        <v>104</v>
      </c>
      <c r="C18" s="5">
        <v>2016</v>
      </c>
      <c r="D18" s="44" t="s">
        <v>105</v>
      </c>
      <c r="E18" s="42" t="s">
        <v>106</v>
      </c>
      <c r="F18" s="57" t="s">
        <v>38</v>
      </c>
      <c r="G18" s="57" t="s">
        <v>38</v>
      </c>
      <c r="H18" s="44" t="s">
        <v>39</v>
      </c>
      <c r="I18" s="69">
        <v>42542</v>
      </c>
      <c r="J18" s="31">
        <f t="shared" si="1"/>
        <v>214332310</v>
      </c>
      <c r="K18" s="31">
        <v>0</v>
      </c>
      <c r="L18" s="8">
        <v>214332310</v>
      </c>
      <c r="M18" s="44" t="s">
        <v>94</v>
      </c>
      <c r="N18" s="44" t="s">
        <v>61</v>
      </c>
      <c r="O18" s="47" t="s">
        <v>107</v>
      </c>
      <c r="P18" s="47" t="s">
        <v>108</v>
      </c>
      <c r="Q18" s="48" t="s">
        <v>79</v>
      </c>
      <c r="R18" s="63">
        <v>1</v>
      </c>
      <c r="S18" s="63">
        <v>1</v>
      </c>
      <c r="T18" s="8"/>
      <c r="U18" s="8">
        <f t="shared" si="2"/>
        <v>214332310</v>
      </c>
    </row>
    <row r="19" spans="1:21" ht="191.25">
      <c r="A19" s="24" t="s">
        <v>24</v>
      </c>
      <c r="B19" s="5" t="s">
        <v>109</v>
      </c>
      <c r="C19" s="5">
        <v>2016</v>
      </c>
      <c r="D19" s="44" t="s">
        <v>110</v>
      </c>
      <c r="E19" s="42" t="s">
        <v>111</v>
      </c>
      <c r="F19" s="57" t="s">
        <v>38</v>
      </c>
      <c r="G19" s="57" t="s">
        <v>38</v>
      </c>
      <c r="H19" s="44" t="s">
        <v>39</v>
      </c>
      <c r="I19" s="70">
        <v>42572</v>
      </c>
      <c r="J19" s="31">
        <f t="shared" si="1"/>
        <v>1200000000</v>
      </c>
      <c r="K19" s="31">
        <v>0</v>
      </c>
      <c r="L19" s="8">
        <v>1200000000</v>
      </c>
      <c r="M19" s="59" t="s">
        <v>112</v>
      </c>
      <c r="N19" s="48" t="s">
        <v>61</v>
      </c>
      <c r="O19" s="47" t="s">
        <v>113</v>
      </c>
      <c r="P19" s="47" t="s">
        <v>114</v>
      </c>
      <c r="Q19" s="24" t="s">
        <v>79</v>
      </c>
      <c r="R19" s="49">
        <v>1</v>
      </c>
      <c r="S19" s="49">
        <v>1</v>
      </c>
      <c r="T19" s="8"/>
      <c r="U19" s="8">
        <f t="shared" si="2"/>
        <v>1200000000</v>
      </c>
    </row>
    <row r="20" spans="1:21" ht="180">
      <c r="A20" s="24" t="s">
        <v>24</v>
      </c>
      <c r="B20" s="5" t="s">
        <v>115</v>
      </c>
      <c r="C20" s="5">
        <v>2016</v>
      </c>
      <c r="D20" s="44" t="s">
        <v>116</v>
      </c>
      <c r="E20" s="42" t="s">
        <v>117</v>
      </c>
      <c r="F20" s="57" t="s">
        <v>38</v>
      </c>
      <c r="G20" s="57" t="s">
        <v>38</v>
      </c>
      <c r="H20" s="44" t="s">
        <v>39</v>
      </c>
      <c r="I20" s="69">
        <v>42598</v>
      </c>
      <c r="J20" s="31">
        <f t="shared" si="1"/>
        <v>115475720</v>
      </c>
      <c r="K20" s="31">
        <v>0</v>
      </c>
      <c r="L20" s="8">
        <v>115475720</v>
      </c>
      <c r="M20" s="44" t="s">
        <v>118</v>
      </c>
      <c r="N20" s="48" t="s">
        <v>119</v>
      </c>
      <c r="O20" s="44" t="s">
        <v>120</v>
      </c>
      <c r="P20" s="44" t="s">
        <v>121</v>
      </c>
      <c r="Q20" s="24" t="s">
        <v>79</v>
      </c>
      <c r="R20" s="49">
        <v>1</v>
      </c>
      <c r="S20" s="49">
        <v>0</v>
      </c>
      <c r="T20" s="8"/>
      <c r="U20" s="8">
        <f t="shared" si="2"/>
        <v>115475720</v>
      </c>
    </row>
    <row r="21" spans="1:21" ht="258.75">
      <c r="A21" s="24" t="s">
        <v>24</v>
      </c>
      <c r="B21" s="5" t="s">
        <v>122</v>
      </c>
      <c r="C21" s="5">
        <v>2016</v>
      </c>
      <c r="D21" s="44" t="s">
        <v>123</v>
      </c>
      <c r="E21" s="42" t="s">
        <v>87</v>
      </c>
      <c r="F21" s="57" t="s">
        <v>38</v>
      </c>
      <c r="G21" s="57" t="s">
        <v>38</v>
      </c>
      <c r="H21" s="44" t="s">
        <v>39</v>
      </c>
      <c r="I21" s="69">
        <v>42617</v>
      </c>
      <c r="J21" s="31">
        <f t="shared" si="1"/>
        <v>450094284</v>
      </c>
      <c r="K21" s="31">
        <v>0</v>
      </c>
      <c r="L21" s="8">
        <v>450094284</v>
      </c>
      <c r="M21" s="44" t="s">
        <v>124</v>
      </c>
      <c r="N21" s="44" t="s">
        <v>61</v>
      </c>
      <c r="O21" s="44" t="s">
        <v>125</v>
      </c>
      <c r="P21" s="60" t="s">
        <v>126</v>
      </c>
      <c r="Q21" s="24" t="s">
        <v>64</v>
      </c>
      <c r="R21" s="65">
        <v>0.86150000000000004</v>
      </c>
      <c r="S21" s="64" t="s">
        <v>127</v>
      </c>
      <c r="T21" s="8"/>
      <c r="U21" s="8">
        <f t="shared" si="2"/>
        <v>450094284</v>
      </c>
    </row>
    <row r="22" spans="1:21" ht="86.25" customHeight="1">
      <c r="A22" s="24" t="s">
        <v>24</v>
      </c>
      <c r="B22" s="5" t="s">
        <v>128</v>
      </c>
      <c r="C22" s="5">
        <v>2016</v>
      </c>
      <c r="D22" s="44" t="s">
        <v>129</v>
      </c>
      <c r="E22" s="42" t="s">
        <v>130</v>
      </c>
      <c r="F22" s="57" t="s">
        <v>38</v>
      </c>
      <c r="G22" s="57" t="s">
        <v>38</v>
      </c>
      <c r="H22" s="44" t="s">
        <v>39</v>
      </c>
      <c r="I22" s="69">
        <v>42626</v>
      </c>
      <c r="J22" s="31">
        <f t="shared" si="1"/>
        <v>4500000000</v>
      </c>
      <c r="K22" s="31">
        <v>0</v>
      </c>
      <c r="L22" s="8">
        <v>4500000000</v>
      </c>
      <c r="M22" s="44" t="s">
        <v>68</v>
      </c>
      <c r="N22" s="44" t="s">
        <v>61</v>
      </c>
      <c r="O22" s="44" t="s">
        <v>131</v>
      </c>
      <c r="P22" s="44" t="s">
        <v>132</v>
      </c>
      <c r="Q22" s="24" t="s">
        <v>64</v>
      </c>
      <c r="R22" s="49">
        <v>1</v>
      </c>
      <c r="S22" s="49">
        <v>1</v>
      </c>
      <c r="T22" s="8"/>
      <c r="U22" s="8">
        <f>L22</f>
        <v>4500000000</v>
      </c>
    </row>
    <row r="23" spans="1:21" ht="102.75" customHeight="1">
      <c r="A23" s="24" t="s">
        <v>24</v>
      </c>
      <c r="B23" s="5" t="s">
        <v>133</v>
      </c>
      <c r="C23" s="5">
        <v>2016</v>
      </c>
      <c r="D23" s="44" t="s">
        <v>134</v>
      </c>
      <c r="E23" s="42" t="s">
        <v>135</v>
      </c>
      <c r="F23" s="57" t="s">
        <v>38</v>
      </c>
      <c r="G23" s="57" t="s">
        <v>38</v>
      </c>
      <c r="H23" s="44" t="s">
        <v>39</v>
      </c>
      <c r="I23" s="69">
        <v>42668</v>
      </c>
      <c r="J23" s="31">
        <f t="shared" si="1"/>
        <v>348000000</v>
      </c>
      <c r="K23" s="31">
        <v>0</v>
      </c>
      <c r="L23" s="8">
        <v>348000000</v>
      </c>
      <c r="M23" s="44" t="s">
        <v>68</v>
      </c>
      <c r="N23" s="44" t="s">
        <v>61</v>
      </c>
      <c r="O23" s="44" t="s">
        <v>136</v>
      </c>
      <c r="P23" s="44" t="s">
        <v>136</v>
      </c>
      <c r="Q23" s="24" t="s">
        <v>79</v>
      </c>
      <c r="R23" s="49">
        <v>0.95</v>
      </c>
      <c r="S23" s="49">
        <v>0.9</v>
      </c>
      <c r="T23" s="8"/>
      <c r="U23" s="8">
        <f>L23</f>
        <v>348000000</v>
      </c>
    </row>
    <row r="24" spans="1:21" ht="213.75">
      <c r="A24" s="24" t="s">
        <v>24</v>
      </c>
      <c r="B24" s="5" t="s">
        <v>137</v>
      </c>
      <c r="C24" s="5">
        <v>2016</v>
      </c>
      <c r="D24" s="44" t="s">
        <v>138</v>
      </c>
      <c r="E24" s="46" t="s">
        <v>139</v>
      </c>
      <c r="F24" s="57" t="s">
        <v>38</v>
      </c>
      <c r="G24" s="57" t="s">
        <v>38</v>
      </c>
      <c r="H24" s="44" t="s">
        <v>39</v>
      </c>
      <c r="I24" s="69">
        <v>42696</v>
      </c>
      <c r="J24" s="31">
        <f t="shared" si="1"/>
        <v>1000000000</v>
      </c>
      <c r="K24" s="31">
        <v>0</v>
      </c>
      <c r="L24" s="8">
        <v>1000000000</v>
      </c>
      <c r="M24" s="44" t="s">
        <v>140</v>
      </c>
      <c r="N24" s="44" t="s">
        <v>61</v>
      </c>
      <c r="O24" s="44" t="s">
        <v>141</v>
      </c>
      <c r="P24" s="44" t="s">
        <v>142</v>
      </c>
      <c r="Q24" s="24" t="s">
        <v>64</v>
      </c>
      <c r="R24" s="49">
        <v>0.52</v>
      </c>
      <c r="S24" s="49">
        <v>0.64</v>
      </c>
      <c r="T24" s="8"/>
      <c r="U24" s="8">
        <f>L24</f>
        <v>1000000000</v>
      </c>
    </row>
    <row r="25" spans="1:21" ht="165" customHeight="1">
      <c r="A25" s="24" t="s">
        <v>24</v>
      </c>
      <c r="B25" s="5" t="s">
        <v>143</v>
      </c>
      <c r="C25" s="5">
        <v>2016</v>
      </c>
      <c r="D25" s="44" t="s">
        <v>144</v>
      </c>
      <c r="E25" s="46" t="s">
        <v>145</v>
      </c>
      <c r="F25" s="57" t="s">
        <v>38</v>
      </c>
      <c r="G25" s="57" t="s">
        <v>38</v>
      </c>
      <c r="H25" s="44" t="s">
        <v>39</v>
      </c>
      <c r="I25" s="69">
        <v>42719</v>
      </c>
      <c r="J25" s="31">
        <f t="shared" si="1"/>
        <v>1069643250</v>
      </c>
      <c r="K25" s="31">
        <v>0</v>
      </c>
      <c r="L25" s="32">
        <v>1069643250</v>
      </c>
      <c r="M25" s="44" t="s">
        <v>146</v>
      </c>
      <c r="N25" s="44" t="s">
        <v>147</v>
      </c>
      <c r="O25" s="44" t="s">
        <v>148</v>
      </c>
      <c r="P25" s="44" t="s">
        <v>149</v>
      </c>
      <c r="Q25" s="5" t="s">
        <v>150</v>
      </c>
      <c r="R25" s="49">
        <v>0.3</v>
      </c>
      <c r="S25" s="49">
        <v>0.3</v>
      </c>
      <c r="T25" s="8"/>
      <c r="U25" s="8">
        <f>L25</f>
        <v>1069643250</v>
      </c>
    </row>
    <row r="26" spans="1:21" ht="202.5">
      <c r="A26" s="5" t="s">
        <v>24</v>
      </c>
      <c r="B26" s="5" t="s">
        <v>151</v>
      </c>
      <c r="C26" s="5">
        <v>2017</v>
      </c>
      <c r="D26" s="47" t="s">
        <v>152</v>
      </c>
      <c r="E26" s="44" t="s">
        <v>93</v>
      </c>
      <c r="F26" s="5" t="s">
        <v>38</v>
      </c>
      <c r="G26" s="5" t="s">
        <v>38</v>
      </c>
      <c r="H26" s="44" t="s">
        <v>39</v>
      </c>
      <c r="I26" s="69">
        <v>42816</v>
      </c>
      <c r="J26" s="8">
        <v>827200000</v>
      </c>
      <c r="K26" s="8">
        <v>0</v>
      </c>
      <c r="L26" s="8">
        <v>827200000</v>
      </c>
      <c r="M26" s="44" t="s">
        <v>68</v>
      </c>
      <c r="N26" s="44" t="s">
        <v>61</v>
      </c>
      <c r="O26" s="44" t="s">
        <v>153</v>
      </c>
      <c r="P26" s="44" t="s">
        <v>154</v>
      </c>
      <c r="Q26" s="44" t="s">
        <v>64</v>
      </c>
      <c r="R26" s="68">
        <v>0.67</v>
      </c>
      <c r="S26" s="68">
        <v>0.5</v>
      </c>
      <c r="T26" s="8"/>
      <c r="U26" s="8">
        <v>827200000</v>
      </c>
    </row>
    <row r="27" spans="1:21" ht="202.5">
      <c r="A27" s="5" t="s">
        <v>24</v>
      </c>
      <c r="B27" s="5" t="s">
        <v>155</v>
      </c>
      <c r="C27" s="5">
        <v>2017</v>
      </c>
      <c r="D27" s="47" t="s">
        <v>156</v>
      </c>
      <c r="E27" s="44" t="s">
        <v>100</v>
      </c>
      <c r="F27" s="5" t="s">
        <v>38</v>
      </c>
      <c r="G27" s="5" t="s">
        <v>38</v>
      </c>
      <c r="H27" s="44" t="s">
        <v>39</v>
      </c>
      <c r="I27" s="69">
        <v>42880</v>
      </c>
      <c r="J27" s="8">
        <v>1300000200</v>
      </c>
      <c r="K27" s="8">
        <v>0</v>
      </c>
      <c r="L27" s="8">
        <v>1300000200</v>
      </c>
      <c r="M27" s="44" t="s">
        <v>68</v>
      </c>
      <c r="N27" s="44" t="s">
        <v>61</v>
      </c>
      <c r="O27" s="44" t="s">
        <v>157</v>
      </c>
      <c r="P27" s="44" t="s">
        <v>158</v>
      </c>
      <c r="Q27" s="44" t="s">
        <v>64</v>
      </c>
      <c r="R27" s="68">
        <v>0.05</v>
      </c>
      <c r="S27" s="68">
        <v>0</v>
      </c>
      <c r="T27" s="8"/>
      <c r="U27" s="8">
        <v>1300000200</v>
      </c>
    </row>
    <row r="28" spans="1:21" ht="225">
      <c r="A28" s="5" t="s">
        <v>24</v>
      </c>
      <c r="B28" s="5" t="s">
        <v>159</v>
      </c>
      <c r="C28" s="5">
        <v>2017</v>
      </c>
      <c r="D28" s="47" t="s">
        <v>160</v>
      </c>
      <c r="E28" s="44" t="s">
        <v>106</v>
      </c>
      <c r="F28" s="5" t="s">
        <v>38</v>
      </c>
      <c r="G28" s="5" t="s">
        <v>38</v>
      </c>
      <c r="H28" s="44" t="s">
        <v>39</v>
      </c>
      <c r="I28" s="69">
        <v>42908</v>
      </c>
      <c r="J28" s="8">
        <v>1121730956</v>
      </c>
      <c r="K28" s="8">
        <v>0</v>
      </c>
      <c r="L28" s="8">
        <v>1121730956</v>
      </c>
      <c r="M28" s="44" t="s">
        <v>68</v>
      </c>
      <c r="N28" s="44" t="s">
        <v>61</v>
      </c>
      <c r="O28" s="44" t="s">
        <v>161</v>
      </c>
      <c r="P28" s="44" t="s">
        <v>162</v>
      </c>
      <c r="Q28" s="44" t="s">
        <v>64</v>
      </c>
      <c r="R28" s="66">
        <v>1</v>
      </c>
      <c r="S28" s="66">
        <v>1</v>
      </c>
      <c r="T28" s="8"/>
      <c r="U28" s="8">
        <v>1121730956</v>
      </c>
    </row>
    <row r="29" spans="1:21" ht="202.5">
      <c r="A29" s="5" t="s">
        <v>24</v>
      </c>
      <c r="B29" s="7" t="s">
        <v>163</v>
      </c>
      <c r="C29" s="5">
        <v>2017</v>
      </c>
      <c r="D29" s="56" t="s">
        <v>164</v>
      </c>
      <c r="E29" s="47" t="s">
        <v>111</v>
      </c>
      <c r="F29" s="5" t="s">
        <v>38</v>
      </c>
      <c r="G29" s="5" t="s">
        <v>38</v>
      </c>
      <c r="H29" s="44" t="s">
        <v>39</v>
      </c>
      <c r="I29" s="69">
        <v>42934</v>
      </c>
      <c r="J29" s="8">
        <v>477012291</v>
      </c>
      <c r="K29" s="8">
        <v>0</v>
      </c>
      <c r="L29" s="8">
        <v>477012291</v>
      </c>
      <c r="M29" s="44" t="s">
        <v>68</v>
      </c>
      <c r="N29" s="44" t="s">
        <v>61</v>
      </c>
      <c r="O29" s="44" t="s">
        <v>165</v>
      </c>
      <c r="P29" s="44" t="s">
        <v>166</v>
      </c>
      <c r="Q29" s="44" t="s">
        <v>64</v>
      </c>
      <c r="R29" s="66">
        <v>0.5</v>
      </c>
      <c r="S29" s="66">
        <v>0.35</v>
      </c>
      <c r="T29" s="8"/>
      <c r="U29" s="8">
        <v>477012291</v>
      </c>
    </row>
    <row r="30" spans="1:21" ht="236.25">
      <c r="A30" s="5" t="s">
        <v>24</v>
      </c>
      <c r="B30" s="7" t="s">
        <v>167</v>
      </c>
      <c r="C30" s="5">
        <v>2017</v>
      </c>
      <c r="D30" s="56" t="s">
        <v>168</v>
      </c>
      <c r="E30" s="47" t="s">
        <v>169</v>
      </c>
      <c r="F30" s="5" t="s">
        <v>38</v>
      </c>
      <c r="G30" s="5" t="s">
        <v>38</v>
      </c>
      <c r="H30" s="44" t="s">
        <v>39</v>
      </c>
      <c r="I30" s="69">
        <v>42934</v>
      </c>
      <c r="J30" s="8">
        <v>3272379117</v>
      </c>
      <c r="K30" s="8">
        <v>0</v>
      </c>
      <c r="L30" s="8">
        <v>3272379117</v>
      </c>
      <c r="M30" s="44" t="s">
        <v>68</v>
      </c>
      <c r="N30" s="50" t="s">
        <v>61</v>
      </c>
      <c r="O30" s="50" t="s">
        <v>170</v>
      </c>
      <c r="P30" s="50" t="s">
        <v>171</v>
      </c>
      <c r="Q30" s="5" t="s">
        <v>64</v>
      </c>
      <c r="R30" s="49">
        <v>0.25</v>
      </c>
      <c r="S30" s="49">
        <v>0.3</v>
      </c>
      <c r="T30" s="8"/>
      <c r="U30" s="8">
        <v>3272379117</v>
      </c>
    </row>
    <row r="31" spans="1:21" ht="103.5" customHeight="1">
      <c r="A31" s="5" t="s">
        <v>24</v>
      </c>
      <c r="B31" s="7" t="s">
        <v>172</v>
      </c>
      <c r="C31" s="5">
        <v>2017</v>
      </c>
      <c r="D31" s="44" t="s">
        <v>173</v>
      </c>
      <c r="E31" s="44" t="s">
        <v>174</v>
      </c>
      <c r="F31" s="5" t="s">
        <v>38</v>
      </c>
      <c r="G31" s="5" t="s">
        <v>38</v>
      </c>
      <c r="H31" s="44" t="s">
        <v>39</v>
      </c>
      <c r="I31" s="69">
        <v>42996</v>
      </c>
      <c r="J31" s="8">
        <v>3019654581</v>
      </c>
      <c r="K31" s="8">
        <v>0</v>
      </c>
      <c r="L31" s="8">
        <v>3019654581</v>
      </c>
      <c r="M31" s="44" t="s">
        <v>68</v>
      </c>
      <c r="N31" s="50" t="s">
        <v>61</v>
      </c>
      <c r="O31" s="50" t="s">
        <v>175</v>
      </c>
      <c r="P31" s="51" t="s">
        <v>176</v>
      </c>
      <c r="Q31" s="5" t="s">
        <v>177</v>
      </c>
      <c r="R31" s="49">
        <v>0.55000000000000004</v>
      </c>
      <c r="S31" s="49">
        <v>1</v>
      </c>
      <c r="T31" s="8"/>
      <c r="U31" s="8">
        <v>3019654581</v>
      </c>
    </row>
    <row r="32" spans="1:21" ht="202.5">
      <c r="A32" s="5" t="s">
        <v>24</v>
      </c>
      <c r="B32" s="7" t="s">
        <v>178</v>
      </c>
      <c r="C32" s="5">
        <v>2017</v>
      </c>
      <c r="D32" s="44" t="s">
        <v>179</v>
      </c>
      <c r="E32" s="44" t="s">
        <v>180</v>
      </c>
      <c r="F32" s="5" t="s">
        <v>38</v>
      </c>
      <c r="G32" s="5" t="s">
        <v>38</v>
      </c>
      <c r="H32" s="44" t="s">
        <v>39</v>
      </c>
      <c r="I32" s="69">
        <v>43033</v>
      </c>
      <c r="J32" s="8">
        <v>1373790151</v>
      </c>
      <c r="K32" s="8">
        <v>0</v>
      </c>
      <c r="L32" s="8">
        <v>1373790151</v>
      </c>
      <c r="M32" s="44" t="s">
        <v>68</v>
      </c>
      <c r="N32" s="52" t="s">
        <v>61</v>
      </c>
      <c r="O32" s="50" t="s">
        <v>181</v>
      </c>
      <c r="P32" s="50" t="s">
        <v>182</v>
      </c>
      <c r="Q32" s="5" t="s">
        <v>64</v>
      </c>
      <c r="R32" s="49">
        <v>0.01</v>
      </c>
      <c r="S32" s="49">
        <v>0</v>
      </c>
      <c r="T32" s="8"/>
      <c r="U32" s="8">
        <v>1373790151</v>
      </c>
    </row>
    <row r="33" spans="1:21" ht="202.5">
      <c r="A33" s="5" t="s">
        <v>24</v>
      </c>
      <c r="B33" s="7" t="s">
        <v>183</v>
      </c>
      <c r="C33" s="5">
        <v>2017</v>
      </c>
      <c r="D33" s="44" t="s">
        <v>184</v>
      </c>
      <c r="E33" s="46" t="s">
        <v>117</v>
      </c>
      <c r="F33" s="5" t="s">
        <v>38</v>
      </c>
      <c r="G33" s="5" t="s">
        <v>38</v>
      </c>
      <c r="H33" s="44" t="s">
        <v>39</v>
      </c>
      <c r="I33" s="69">
        <v>43033</v>
      </c>
      <c r="J33" s="8">
        <v>629700000</v>
      </c>
      <c r="K33" s="8">
        <v>0</v>
      </c>
      <c r="L33" s="8">
        <f>298117855+64000000+267582145</f>
        <v>629700000</v>
      </c>
      <c r="M33" s="44" t="s">
        <v>68</v>
      </c>
      <c r="N33" s="50" t="s">
        <v>61</v>
      </c>
      <c r="O33" s="50" t="s">
        <v>185</v>
      </c>
      <c r="P33" s="61" t="s">
        <v>186</v>
      </c>
      <c r="Q33" s="50" t="s">
        <v>64</v>
      </c>
      <c r="R33" s="68">
        <v>0.5</v>
      </c>
      <c r="S33" s="67" t="s">
        <v>187</v>
      </c>
      <c r="T33" s="8"/>
      <c r="U33" s="8">
        <v>629700000</v>
      </c>
    </row>
    <row r="34" spans="1:21" ht="225">
      <c r="A34" s="5" t="s">
        <v>24</v>
      </c>
      <c r="B34" s="7" t="s">
        <v>188</v>
      </c>
      <c r="C34" s="5">
        <v>2017</v>
      </c>
      <c r="D34" s="44" t="s">
        <v>138</v>
      </c>
      <c r="E34" s="46" t="s">
        <v>189</v>
      </c>
      <c r="F34" s="5" t="s">
        <v>38</v>
      </c>
      <c r="G34" s="5" t="s">
        <v>38</v>
      </c>
      <c r="H34" s="44" t="s">
        <v>39</v>
      </c>
      <c r="I34" s="69">
        <v>43050</v>
      </c>
      <c r="J34" s="8">
        <v>500000000</v>
      </c>
      <c r="K34" s="8">
        <v>0</v>
      </c>
      <c r="L34" s="8">
        <v>500000000</v>
      </c>
      <c r="M34" s="59" t="s">
        <v>190</v>
      </c>
      <c r="N34" s="50" t="s">
        <v>147</v>
      </c>
      <c r="O34" s="50" t="s">
        <v>191</v>
      </c>
      <c r="P34" s="62" t="s">
        <v>192</v>
      </c>
      <c r="Q34" s="5" t="s">
        <v>64</v>
      </c>
      <c r="R34" s="49">
        <v>0.64</v>
      </c>
      <c r="S34" s="49">
        <v>0.6</v>
      </c>
      <c r="T34" s="8"/>
      <c r="U34" s="8">
        <v>500000000</v>
      </c>
    </row>
    <row r="35" spans="1:21" ht="202.5">
      <c r="A35" s="5" t="s">
        <v>24</v>
      </c>
      <c r="B35" s="36" t="s">
        <v>193</v>
      </c>
      <c r="C35" s="5">
        <v>2018</v>
      </c>
      <c r="D35" s="42" t="s">
        <v>194</v>
      </c>
      <c r="E35" s="44" t="s">
        <v>87</v>
      </c>
      <c r="F35" s="5" t="s">
        <v>38</v>
      </c>
      <c r="G35" s="5" t="s">
        <v>38</v>
      </c>
      <c r="H35" s="44" t="s">
        <v>39</v>
      </c>
      <c r="I35" s="69">
        <v>43272</v>
      </c>
      <c r="J35" s="37">
        <v>650328129</v>
      </c>
      <c r="K35" s="37">
        <v>0</v>
      </c>
      <c r="L35" s="37">
        <v>650328129</v>
      </c>
      <c r="M35" s="51" t="s">
        <v>68</v>
      </c>
      <c r="N35" s="51" t="s">
        <v>61</v>
      </c>
      <c r="O35" s="51" t="s">
        <v>195</v>
      </c>
      <c r="P35" s="51" t="s">
        <v>196</v>
      </c>
      <c r="Q35" s="5" t="s">
        <v>197</v>
      </c>
      <c r="R35" s="53">
        <v>0</v>
      </c>
      <c r="S35" s="53">
        <v>0</v>
      </c>
      <c r="T35" s="8"/>
      <c r="U35" s="8">
        <v>650328129</v>
      </c>
    </row>
    <row r="36" spans="1:21" ht="202.5">
      <c r="A36" s="5" t="s">
        <v>24</v>
      </c>
      <c r="B36" s="36" t="s">
        <v>198</v>
      </c>
      <c r="C36" s="5">
        <v>2018</v>
      </c>
      <c r="D36" s="42" t="s">
        <v>199</v>
      </c>
      <c r="E36" s="44" t="s">
        <v>130</v>
      </c>
      <c r="F36" s="5" t="s">
        <v>38</v>
      </c>
      <c r="G36" s="5" t="s">
        <v>38</v>
      </c>
      <c r="H36" s="44" t="s">
        <v>39</v>
      </c>
      <c r="I36" s="69">
        <v>43287</v>
      </c>
      <c r="J36" s="37">
        <v>3331804869</v>
      </c>
      <c r="K36" s="37">
        <v>0</v>
      </c>
      <c r="L36" s="9">
        <v>3331804869</v>
      </c>
      <c r="M36" s="51" t="s">
        <v>68</v>
      </c>
      <c r="N36" s="51" t="s">
        <v>61</v>
      </c>
      <c r="O36" s="51" t="s">
        <v>200</v>
      </c>
      <c r="P36" s="51" t="s">
        <v>176</v>
      </c>
      <c r="Q36" s="5" t="s">
        <v>201</v>
      </c>
      <c r="R36" s="49">
        <v>0</v>
      </c>
      <c r="S36" s="49">
        <v>1</v>
      </c>
      <c r="T36" s="8"/>
      <c r="U36" s="8">
        <v>3331804869</v>
      </c>
    </row>
    <row r="37" spans="1:21" ht="229.5" customHeight="1">
      <c r="A37" s="6" t="s">
        <v>24</v>
      </c>
      <c r="B37" s="38" t="s">
        <v>202</v>
      </c>
      <c r="C37" s="5">
        <v>2018</v>
      </c>
      <c r="D37" s="42" t="s">
        <v>203</v>
      </c>
      <c r="E37" s="46" t="s">
        <v>135</v>
      </c>
      <c r="F37" s="5" t="s">
        <v>38</v>
      </c>
      <c r="G37" s="5" t="s">
        <v>38</v>
      </c>
      <c r="H37" s="44" t="s">
        <v>39</v>
      </c>
      <c r="I37" s="69">
        <v>43361</v>
      </c>
      <c r="J37" s="54">
        <v>316554772</v>
      </c>
      <c r="K37" s="54">
        <v>0</v>
      </c>
      <c r="L37" s="39">
        <v>316554772</v>
      </c>
      <c r="M37" s="55" t="s">
        <v>68</v>
      </c>
      <c r="N37" s="55" t="s">
        <v>204</v>
      </c>
      <c r="O37" s="55" t="s">
        <v>205</v>
      </c>
      <c r="P37" s="55" t="s">
        <v>206</v>
      </c>
      <c r="Q37" s="5" t="s">
        <v>207</v>
      </c>
      <c r="R37" s="53">
        <v>0</v>
      </c>
      <c r="S37" s="53">
        <v>0</v>
      </c>
      <c r="T37" s="8"/>
      <c r="U37" s="8">
        <v>316554772</v>
      </c>
    </row>
  </sheetData>
  <pageMargins left="0.70866141732283472" right="0.70866141732283472" top="0.74803149606299213" bottom="0.74803149606299213" header="0.31496062992125984" footer="0.31496062992125984"/>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B10"/>
  <sheetViews>
    <sheetView zoomScale="80" zoomScaleNormal="80" workbookViewId="0" xr3:uid="{958C4451-9541-5A59-BF78-D2F731DF1C81}">
      <pane ySplit="6" topLeftCell="A7" activePane="bottomLeft" state="frozen"/>
      <selection pane="bottomLeft" activeCell="R7" sqref="R7"/>
      <selection activeCell="D1" sqref="D1"/>
    </sheetView>
  </sheetViews>
  <sheetFormatPr defaultColWidth="10.85546875" defaultRowHeight="11.25"/>
  <cols>
    <col min="1" max="1" width="10.7109375" style="4" customWidth="1"/>
    <col min="2" max="2" width="14.5703125" style="10" customWidth="1"/>
    <col min="3" max="3" width="5.42578125" style="4" customWidth="1"/>
    <col min="4" max="4" width="27" style="10" customWidth="1"/>
    <col min="5" max="5" width="31.140625" style="4" customWidth="1"/>
    <col min="6" max="6" width="10.85546875" style="10" customWidth="1"/>
    <col min="7" max="7" width="12.5703125" style="10" customWidth="1"/>
    <col min="8" max="8" width="19.5703125" style="10" customWidth="1"/>
    <col min="9" max="9" width="10.85546875" style="4" customWidth="1"/>
    <col min="10" max="10" width="18" style="11" bestFit="1" customWidth="1"/>
    <col min="11" max="11" width="17" style="11" bestFit="1" customWidth="1"/>
    <col min="12" max="12" width="19.85546875" style="12" bestFit="1" customWidth="1"/>
    <col min="13" max="16" width="17.42578125" style="12" customWidth="1"/>
    <col min="17" max="17" width="19.85546875" style="4" bestFit="1" customWidth="1"/>
    <col min="18" max="19" width="19.85546875" style="4" customWidth="1"/>
    <col min="20" max="20" width="17" style="12" bestFit="1" customWidth="1"/>
    <col min="21" max="21" width="18" style="12" bestFit="1" customWidth="1"/>
    <col min="22" max="16384" width="10.85546875" style="4"/>
  </cols>
  <sheetData>
    <row r="1" spans="1:28" s="13" customFormat="1" ht="15" customHeight="1">
      <c r="A1" s="13" t="s">
        <v>0</v>
      </c>
      <c r="D1" s="14"/>
      <c r="F1" s="15"/>
      <c r="G1" s="15"/>
      <c r="H1" s="15"/>
      <c r="J1" s="16"/>
      <c r="K1" s="16"/>
      <c r="L1" s="17"/>
      <c r="M1" s="17"/>
      <c r="N1" s="17"/>
      <c r="O1" s="17"/>
      <c r="P1" s="17"/>
      <c r="Q1" s="17"/>
      <c r="R1" s="17"/>
      <c r="S1" s="17"/>
      <c r="T1" s="17"/>
      <c r="U1" s="18"/>
      <c r="V1" s="19"/>
      <c r="W1" s="19"/>
      <c r="X1" s="17"/>
      <c r="Y1" s="17"/>
      <c r="Z1" s="17"/>
      <c r="AA1" s="17"/>
      <c r="AB1" s="17"/>
    </row>
    <row r="2" spans="1:28" ht="10.5" customHeight="1">
      <c r="A2" s="13" t="s">
        <v>1</v>
      </c>
      <c r="B2" s="4"/>
      <c r="D2" s="20"/>
      <c r="Q2" s="12"/>
      <c r="R2" s="12"/>
      <c r="S2" s="12"/>
      <c r="U2" s="21"/>
      <c r="V2" s="22"/>
      <c r="W2" s="22"/>
      <c r="X2" s="12"/>
      <c r="Y2" s="12"/>
      <c r="Z2" s="12"/>
      <c r="AA2" s="12"/>
      <c r="AB2" s="12"/>
    </row>
    <row r="3" spans="1:28" ht="21.75" customHeight="1">
      <c r="A3" s="15" t="s">
        <v>2</v>
      </c>
      <c r="B3" s="4"/>
      <c r="D3" s="14"/>
      <c r="Q3" s="12"/>
      <c r="R3" s="12"/>
      <c r="S3" s="12"/>
      <c r="U3" s="21"/>
      <c r="V3" s="22"/>
      <c r="W3" s="22"/>
      <c r="X3" s="12"/>
      <c r="Y3" s="12"/>
      <c r="Z3" s="12"/>
      <c r="AA3" s="12"/>
      <c r="AB3" s="12"/>
    </row>
    <row r="4" spans="1:28" ht="7.5" customHeight="1">
      <c r="A4" s="15"/>
      <c r="B4" s="4"/>
      <c r="D4" s="14"/>
      <c r="Q4" s="12"/>
      <c r="R4" s="12"/>
      <c r="S4" s="12"/>
      <c r="U4" s="21"/>
      <c r="V4" s="22"/>
      <c r="W4" s="22"/>
      <c r="X4" s="12"/>
      <c r="Y4" s="12"/>
      <c r="Z4" s="12"/>
      <c r="AA4" s="12"/>
      <c r="AB4" s="12"/>
    </row>
    <row r="5" spans="1:28" ht="22.5" hidden="1" customHeight="1"/>
    <row r="6" spans="1:28" s="3" customFormat="1" ht="45.75" customHeight="1">
      <c r="A6" s="1" t="s">
        <v>3</v>
      </c>
      <c r="B6" s="1" t="s">
        <v>4</v>
      </c>
      <c r="C6" s="1" t="s">
        <v>5</v>
      </c>
      <c r="D6" s="1" t="s">
        <v>6</v>
      </c>
      <c r="E6" s="1" t="s">
        <v>7</v>
      </c>
      <c r="F6" s="1" t="s">
        <v>8</v>
      </c>
      <c r="G6" s="1" t="s">
        <v>9</v>
      </c>
      <c r="H6" s="1" t="s">
        <v>10</v>
      </c>
      <c r="I6" s="1" t="s">
        <v>11</v>
      </c>
      <c r="J6" s="1" t="s">
        <v>12</v>
      </c>
      <c r="K6" s="1" t="s">
        <v>13</v>
      </c>
      <c r="L6" s="1" t="s">
        <v>14</v>
      </c>
      <c r="M6" s="1" t="s">
        <v>15</v>
      </c>
      <c r="N6" s="1" t="s">
        <v>16</v>
      </c>
      <c r="O6" s="1" t="s">
        <v>17</v>
      </c>
      <c r="P6" s="1" t="s">
        <v>18</v>
      </c>
      <c r="Q6" s="1" t="s">
        <v>19</v>
      </c>
      <c r="R6" s="23" t="s">
        <v>20</v>
      </c>
      <c r="S6" s="23" t="s">
        <v>21</v>
      </c>
      <c r="T6" s="2" t="s">
        <v>22</v>
      </c>
      <c r="U6" s="1" t="s">
        <v>23</v>
      </c>
    </row>
    <row r="7" spans="1:28" s="29" customFormat="1" ht="86.25" customHeight="1">
      <c r="A7" s="24" t="s">
        <v>208</v>
      </c>
      <c r="B7" s="5" t="s">
        <v>209</v>
      </c>
      <c r="C7" s="24">
        <v>2015</v>
      </c>
      <c r="D7" s="44" t="s">
        <v>210</v>
      </c>
      <c r="E7" s="42" t="s">
        <v>211</v>
      </c>
      <c r="F7" s="5" t="s">
        <v>38</v>
      </c>
      <c r="G7" s="5" t="s">
        <v>38</v>
      </c>
      <c r="H7" s="44" t="s">
        <v>39</v>
      </c>
      <c r="I7" s="25">
        <v>42055</v>
      </c>
      <c r="J7" s="27">
        <v>5941492809.1670704</v>
      </c>
      <c r="K7" s="26">
        <v>0</v>
      </c>
      <c r="L7" s="27">
        <v>5941492809.1670704</v>
      </c>
      <c r="M7" s="24" t="s">
        <v>40</v>
      </c>
      <c r="N7" s="27" t="s">
        <v>41</v>
      </c>
      <c r="O7" s="71" t="s">
        <v>212</v>
      </c>
      <c r="P7" s="43" t="s">
        <v>213</v>
      </c>
      <c r="Q7" s="24" t="s">
        <v>54</v>
      </c>
      <c r="R7" s="64" t="s">
        <v>214</v>
      </c>
      <c r="S7" s="64" t="s">
        <v>214</v>
      </c>
      <c r="T7" s="27">
        <v>5941492809.1670723</v>
      </c>
      <c r="U7" s="27"/>
    </row>
    <row r="8" spans="1:28" s="29" customFormat="1" ht="116.25" customHeight="1">
      <c r="A8" s="24" t="s">
        <v>208</v>
      </c>
      <c r="B8" s="5" t="s">
        <v>215</v>
      </c>
      <c r="C8" s="24">
        <v>2015</v>
      </c>
      <c r="D8" s="44" t="s">
        <v>216</v>
      </c>
      <c r="E8" s="42" t="s">
        <v>217</v>
      </c>
      <c r="F8" s="5" t="s">
        <v>38</v>
      </c>
      <c r="G8" s="5" t="s">
        <v>38</v>
      </c>
      <c r="H8" s="44" t="s">
        <v>39</v>
      </c>
      <c r="I8" s="25">
        <v>42055</v>
      </c>
      <c r="J8" s="27">
        <v>2882613434.4699998</v>
      </c>
      <c r="K8" s="26">
        <v>0</v>
      </c>
      <c r="L8" s="27">
        <v>2882613434.4699998</v>
      </c>
      <c r="M8" s="24" t="s">
        <v>40</v>
      </c>
      <c r="N8" s="30" t="s">
        <v>147</v>
      </c>
      <c r="O8" s="71" t="s">
        <v>218</v>
      </c>
      <c r="P8" s="71" t="s">
        <v>219</v>
      </c>
      <c r="Q8" s="24" t="s">
        <v>79</v>
      </c>
      <c r="R8" s="49">
        <v>1</v>
      </c>
      <c r="S8" s="49">
        <v>1</v>
      </c>
      <c r="T8" s="27">
        <v>2882613434.4700003</v>
      </c>
      <c r="U8" s="27"/>
    </row>
    <row r="10" spans="1:28">
      <c r="D10" s="20"/>
    </row>
  </sheetData>
  <pageMargins left="0.70866141732283472" right="0.70866141732283472" top="0.74803149606299213" bottom="0.74803149606299213" header="0.31496062992125984" footer="0.31496062992125984"/>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B166"/>
  <sheetViews>
    <sheetView tabSelected="1" zoomScale="90" zoomScaleNormal="90" workbookViewId="0" xr3:uid="{842E5F09-E766-5B8D-85AF-A39847EA96FD}">
      <pane ySplit="6" topLeftCell="A7" activePane="bottomLeft" state="frozen"/>
      <selection pane="bottomLeft" activeCell="A7" sqref="A7"/>
      <selection activeCell="D1" sqref="D1"/>
    </sheetView>
  </sheetViews>
  <sheetFormatPr defaultColWidth="10.85546875" defaultRowHeight="11.25"/>
  <cols>
    <col min="1" max="1" width="10.7109375" style="4" customWidth="1"/>
    <col min="2" max="2" width="14.5703125" style="10" customWidth="1"/>
    <col min="3" max="3" width="5.42578125" style="4" customWidth="1"/>
    <col min="4" max="4" width="27" style="10" customWidth="1"/>
    <col min="5" max="5" width="16" style="4" customWidth="1"/>
    <col min="6" max="6" width="10.85546875" style="10" customWidth="1"/>
    <col min="7" max="7" width="16.7109375" style="10" customWidth="1"/>
    <col min="8" max="8" width="19.5703125" style="10" customWidth="1"/>
    <col min="9" max="9" width="10.85546875" style="73" customWidth="1"/>
    <col min="10" max="10" width="18" style="11" customWidth="1"/>
    <col min="11" max="11" width="17" style="11" customWidth="1"/>
    <col min="12" max="12" width="19.85546875" style="12" customWidth="1"/>
    <col min="13" max="16" width="17.42578125" style="12" customWidth="1"/>
    <col min="17" max="19" width="19.85546875" style="4" customWidth="1"/>
    <col min="20" max="20" width="17" style="12" bestFit="1" customWidth="1"/>
    <col min="21" max="21" width="18" style="12" bestFit="1" customWidth="1"/>
    <col min="22" max="16384" width="10.85546875" style="4"/>
  </cols>
  <sheetData>
    <row r="1" spans="1:28" s="13" customFormat="1" ht="15" customHeight="1">
      <c r="A1" s="13" t="s">
        <v>0</v>
      </c>
      <c r="D1" s="14"/>
      <c r="F1" s="15"/>
      <c r="G1" s="15"/>
      <c r="H1" s="15"/>
      <c r="I1" s="72"/>
      <c r="J1" s="16"/>
      <c r="K1" s="16"/>
      <c r="L1" s="17"/>
      <c r="M1" s="17"/>
      <c r="N1" s="17"/>
      <c r="O1" s="17"/>
      <c r="P1" s="17"/>
      <c r="Q1" s="17"/>
      <c r="R1" s="17"/>
      <c r="S1" s="17"/>
      <c r="T1" s="17"/>
      <c r="U1" s="18"/>
      <c r="V1" s="19"/>
      <c r="W1" s="19"/>
      <c r="X1" s="17"/>
      <c r="Y1" s="17"/>
      <c r="Z1" s="17"/>
      <c r="AA1" s="17"/>
      <c r="AB1" s="17"/>
    </row>
    <row r="2" spans="1:28" ht="10.5" customHeight="1">
      <c r="A2" s="13" t="s">
        <v>1</v>
      </c>
      <c r="B2" s="4"/>
      <c r="D2" s="20"/>
      <c r="Q2" s="12"/>
      <c r="R2" s="12"/>
      <c r="S2" s="12"/>
      <c r="U2" s="21"/>
      <c r="V2" s="22"/>
      <c r="W2" s="22"/>
      <c r="X2" s="12"/>
      <c r="Y2" s="12"/>
      <c r="Z2" s="12"/>
      <c r="AA2" s="12"/>
      <c r="AB2" s="12"/>
    </row>
    <row r="3" spans="1:28" ht="21.75" customHeight="1">
      <c r="A3" s="15" t="s">
        <v>2</v>
      </c>
      <c r="B3" s="4"/>
      <c r="D3" s="14"/>
      <c r="Q3" s="12"/>
      <c r="R3" s="12"/>
      <c r="S3" s="12"/>
      <c r="U3" s="21"/>
      <c r="V3" s="22"/>
      <c r="W3" s="22"/>
      <c r="X3" s="12"/>
      <c r="Y3" s="12"/>
      <c r="Z3" s="12"/>
      <c r="AA3" s="12"/>
      <c r="AB3" s="12"/>
    </row>
    <row r="4" spans="1:28" ht="7.5" customHeight="1">
      <c r="A4" s="15"/>
      <c r="B4" s="4"/>
      <c r="D4" s="14"/>
      <c r="Q4" s="12"/>
      <c r="R4" s="12"/>
      <c r="S4" s="12"/>
      <c r="U4" s="21"/>
      <c r="V4" s="22"/>
      <c r="W4" s="22"/>
      <c r="X4" s="12"/>
      <c r="Y4" s="12"/>
      <c r="Z4" s="12"/>
      <c r="AA4" s="12"/>
      <c r="AB4" s="12"/>
    </row>
    <row r="5" spans="1:28" ht="22.5" hidden="1" customHeight="1"/>
    <row r="6" spans="1:28" s="3" customFormat="1" ht="45">
      <c r="A6" s="1" t="s">
        <v>3</v>
      </c>
      <c r="B6" s="1" t="s">
        <v>4</v>
      </c>
      <c r="C6" s="1" t="s">
        <v>5</v>
      </c>
      <c r="D6" s="1" t="s">
        <v>6</v>
      </c>
      <c r="E6" s="1" t="s">
        <v>7</v>
      </c>
      <c r="F6" s="1" t="s">
        <v>8</v>
      </c>
      <c r="G6" s="1" t="s">
        <v>9</v>
      </c>
      <c r="H6" s="1" t="s">
        <v>10</v>
      </c>
      <c r="I6" s="74" t="s">
        <v>11</v>
      </c>
      <c r="J6" s="1" t="s">
        <v>12</v>
      </c>
      <c r="K6" s="1" t="s">
        <v>13</v>
      </c>
      <c r="L6" s="1" t="s">
        <v>14</v>
      </c>
      <c r="M6" s="1" t="s">
        <v>15</v>
      </c>
      <c r="N6" s="1" t="s">
        <v>16</v>
      </c>
      <c r="O6" s="1" t="s">
        <v>17</v>
      </c>
      <c r="P6" s="1" t="s">
        <v>18</v>
      </c>
      <c r="Q6" s="1" t="s">
        <v>19</v>
      </c>
      <c r="R6" s="23" t="s">
        <v>220</v>
      </c>
      <c r="S6" s="23" t="s">
        <v>21</v>
      </c>
      <c r="T6" s="2" t="s">
        <v>22</v>
      </c>
      <c r="U6" s="1" t="s">
        <v>23</v>
      </c>
    </row>
    <row r="7" spans="1:28" s="29" customFormat="1">
      <c r="A7" s="84" t="s">
        <v>221</v>
      </c>
      <c r="B7" s="77" t="s">
        <v>222</v>
      </c>
      <c r="C7" s="84">
        <v>2014</v>
      </c>
      <c r="D7" s="77" t="s">
        <v>223</v>
      </c>
      <c r="E7" s="28" t="s">
        <v>224</v>
      </c>
      <c r="F7" s="5" t="s">
        <v>38</v>
      </c>
      <c r="G7" s="5" t="s">
        <v>38</v>
      </c>
      <c r="H7" s="5" t="s">
        <v>225</v>
      </c>
      <c r="I7" s="69" t="s">
        <v>226</v>
      </c>
      <c r="J7" s="26">
        <v>3948000000</v>
      </c>
      <c r="K7" s="26">
        <v>0</v>
      </c>
      <c r="L7" s="27">
        <v>100000000</v>
      </c>
      <c r="M7" s="24" t="s">
        <v>119</v>
      </c>
      <c r="N7" s="24" t="s">
        <v>227</v>
      </c>
      <c r="O7" s="24" t="s">
        <v>228</v>
      </c>
      <c r="P7" s="28" t="s">
        <v>229</v>
      </c>
      <c r="Q7" s="24" t="s">
        <v>34</v>
      </c>
      <c r="R7" s="75">
        <v>1</v>
      </c>
      <c r="S7" s="75">
        <v>1</v>
      </c>
      <c r="T7" s="27"/>
      <c r="U7" s="27">
        <v>100000000</v>
      </c>
    </row>
    <row r="8" spans="1:28" s="29" customFormat="1">
      <c r="A8" s="84" t="s">
        <v>221</v>
      </c>
      <c r="B8" s="77" t="s">
        <v>230</v>
      </c>
      <c r="C8" s="84">
        <v>2014</v>
      </c>
      <c r="D8" s="77" t="s">
        <v>231</v>
      </c>
      <c r="E8" s="102" t="s">
        <v>232</v>
      </c>
      <c r="F8" s="5" t="s">
        <v>233</v>
      </c>
      <c r="G8" s="5" t="s">
        <v>233</v>
      </c>
      <c r="H8" s="5" t="s">
        <v>234</v>
      </c>
      <c r="I8" s="69">
        <v>41697</v>
      </c>
      <c r="J8" s="27">
        <v>11000000000</v>
      </c>
      <c r="K8" s="26"/>
      <c r="L8" s="27">
        <v>700000000</v>
      </c>
      <c r="M8" s="24" t="s">
        <v>119</v>
      </c>
      <c r="N8" s="24" t="s">
        <v>227</v>
      </c>
      <c r="O8" s="24" t="s">
        <v>228</v>
      </c>
      <c r="P8" s="28" t="s">
        <v>235</v>
      </c>
      <c r="Q8" s="24" t="s">
        <v>236</v>
      </c>
      <c r="R8" s="75">
        <v>1</v>
      </c>
      <c r="S8" s="75">
        <v>1</v>
      </c>
      <c r="T8" s="27"/>
      <c r="U8" s="27">
        <v>700000000</v>
      </c>
    </row>
    <row r="9" spans="1:28" s="29" customFormat="1">
      <c r="A9" s="84" t="s">
        <v>221</v>
      </c>
      <c r="B9" s="77" t="s">
        <v>237</v>
      </c>
      <c r="C9" s="84">
        <v>2014</v>
      </c>
      <c r="D9" s="77" t="s">
        <v>223</v>
      </c>
      <c r="E9" s="102" t="s">
        <v>224</v>
      </c>
      <c r="F9" s="5" t="s">
        <v>38</v>
      </c>
      <c r="G9" s="5" t="s">
        <v>38</v>
      </c>
      <c r="H9" s="5" t="s">
        <v>225</v>
      </c>
      <c r="I9" s="69" t="s">
        <v>226</v>
      </c>
      <c r="J9" s="26">
        <v>3948000000</v>
      </c>
      <c r="K9" s="26"/>
      <c r="L9" s="27">
        <v>250000000</v>
      </c>
      <c r="M9" s="24" t="s">
        <v>119</v>
      </c>
      <c r="N9" s="24" t="s">
        <v>227</v>
      </c>
      <c r="O9" s="24" t="s">
        <v>228</v>
      </c>
      <c r="P9" s="28" t="s">
        <v>229</v>
      </c>
      <c r="Q9" s="24" t="s">
        <v>34</v>
      </c>
      <c r="R9" s="75">
        <v>1</v>
      </c>
      <c r="S9" s="75">
        <v>1</v>
      </c>
      <c r="T9" s="27"/>
      <c r="U9" s="27">
        <v>250000000</v>
      </c>
    </row>
    <row r="10" spans="1:28" s="29" customFormat="1">
      <c r="A10" s="84" t="s">
        <v>221</v>
      </c>
      <c r="B10" s="77" t="s">
        <v>238</v>
      </c>
      <c r="C10" s="84">
        <v>2014</v>
      </c>
      <c r="D10" s="77" t="s">
        <v>231</v>
      </c>
      <c r="E10" s="102" t="s">
        <v>232</v>
      </c>
      <c r="F10" s="5" t="s">
        <v>233</v>
      </c>
      <c r="G10" s="5" t="s">
        <v>233</v>
      </c>
      <c r="H10" s="5" t="s">
        <v>234</v>
      </c>
      <c r="I10" s="69">
        <v>41697</v>
      </c>
      <c r="J10" s="27">
        <v>11000000000</v>
      </c>
      <c r="K10" s="26">
        <v>0</v>
      </c>
      <c r="L10" s="27">
        <v>11000000000</v>
      </c>
      <c r="M10" s="24" t="s">
        <v>119</v>
      </c>
      <c r="N10" s="24" t="s">
        <v>227</v>
      </c>
      <c r="O10" s="24" t="s">
        <v>228</v>
      </c>
      <c r="P10" s="28" t="s">
        <v>239</v>
      </c>
      <c r="Q10" s="24" t="s">
        <v>236</v>
      </c>
      <c r="R10" s="75">
        <v>1</v>
      </c>
      <c r="S10" s="75">
        <v>0.8</v>
      </c>
      <c r="T10" s="27"/>
      <c r="U10" s="27">
        <v>11000000000</v>
      </c>
    </row>
    <row r="11" spans="1:28" s="29" customFormat="1">
      <c r="A11" s="84" t="s">
        <v>221</v>
      </c>
      <c r="B11" s="77" t="s">
        <v>240</v>
      </c>
      <c r="C11" s="84">
        <v>2014</v>
      </c>
      <c r="D11" s="77" t="s">
        <v>241</v>
      </c>
      <c r="E11" s="102" t="s">
        <v>242</v>
      </c>
      <c r="F11" s="5" t="s">
        <v>38</v>
      </c>
      <c r="G11" s="5" t="s">
        <v>38</v>
      </c>
      <c r="H11" s="5" t="s">
        <v>225</v>
      </c>
      <c r="I11" s="69">
        <v>41828</v>
      </c>
      <c r="J11" s="27">
        <v>299093750</v>
      </c>
      <c r="K11" s="27">
        <v>0</v>
      </c>
      <c r="L11" s="27">
        <v>299093750</v>
      </c>
      <c r="M11" s="24" t="s">
        <v>119</v>
      </c>
      <c r="N11" s="24" t="s">
        <v>227</v>
      </c>
      <c r="O11" s="24" t="s">
        <v>228</v>
      </c>
      <c r="P11" s="28" t="s">
        <v>243</v>
      </c>
      <c r="Q11" s="24" t="s">
        <v>236</v>
      </c>
      <c r="R11" s="75">
        <v>1</v>
      </c>
      <c r="S11" s="75">
        <v>1</v>
      </c>
      <c r="T11" s="27"/>
      <c r="U11" s="27">
        <v>299093750</v>
      </c>
    </row>
    <row r="12" spans="1:28" s="29" customFormat="1">
      <c r="A12" s="84" t="s">
        <v>221</v>
      </c>
      <c r="B12" s="77" t="s">
        <v>244</v>
      </c>
      <c r="C12" s="84">
        <v>2014</v>
      </c>
      <c r="D12" s="77" t="s">
        <v>245</v>
      </c>
      <c r="E12" s="102" t="s">
        <v>246</v>
      </c>
      <c r="F12" s="5" t="s">
        <v>28</v>
      </c>
      <c r="G12" s="5" t="s">
        <v>28</v>
      </c>
      <c r="H12" s="5" t="s">
        <v>247</v>
      </c>
      <c r="I12" s="69">
        <v>41736</v>
      </c>
      <c r="J12" s="100">
        <v>1100025680</v>
      </c>
      <c r="K12" s="26">
        <v>0</v>
      </c>
      <c r="L12" s="27">
        <v>991044059</v>
      </c>
      <c r="M12" s="24" t="s">
        <v>119</v>
      </c>
      <c r="N12" s="24" t="s">
        <v>227</v>
      </c>
      <c r="O12" s="24" t="s">
        <v>228</v>
      </c>
      <c r="P12" s="28" t="s">
        <v>248</v>
      </c>
      <c r="Q12" s="24" t="s">
        <v>34</v>
      </c>
      <c r="R12" s="75">
        <v>1</v>
      </c>
      <c r="S12" s="75">
        <v>1</v>
      </c>
      <c r="T12" s="27"/>
      <c r="U12" s="27">
        <v>991044059</v>
      </c>
    </row>
    <row r="13" spans="1:28" s="29" customFormat="1">
      <c r="A13" s="84" t="s">
        <v>221</v>
      </c>
      <c r="B13" s="77" t="s">
        <v>249</v>
      </c>
      <c r="C13" s="84">
        <v>2014</v>
      </c>
      <c r="D13" s="77" t="s">
        <v>250</v>
      </c>
      <c r="E13" s="102" t="s">
        <v>251</v>
      </c>
      <c r="F13" s="5" t="s">
        <v>28</v>
      </c>
      <c r="G13" s="5" t="s">
        <v>28</v>
      </c>
      <c r="H13" s="5" t="s">
        <v>247</v>
      </c>
      <c r="I13" s="69">
        <v>41736</v>
      </c>
      <c r="J13" s="101">
        <v>486319187</v>
      </c>
      <c r="K13" s="95">
        <v>0</v>
      </c>
      <c r="L13" s="94">
        <v>486319187</v>
      </c>
      <c r="M13" s="24" t="s">
        <v>119</v>
      </c>
      <c r="N13" s="24" t="s">
        <v>227</v>
      </c>
      <c r="O13" s="24" t="s">
        <v>228</v>
      </c>
      <c r="P13" s="28" t="s">
        <v>252</v>
      </c>
      <c r="Q13" s="24" t="s">
        <v>236</v>
      </c>
      <c r="R13" s="75">
        <v>1</v>
      </c>
      <c r="S13" s="75">
        <v>1</v>
      </c>
      <c r="T13" s="27"/>
      <c r="U13" s="27">
        <v>486319187</v>
      </c>
    </row>
    <row r="14" spans="1:28" s="29" customFormat="1">
      <c r="A14" s="84" t="s">
        <v>221</v>
      </c>
      <c r="B14" s="77" t="s">
        <v>253</v>
      </c>
      <c r="C14" s="84">
        <v>2014</v>
      </c>
      <c r="D14" s="77" t="s">
        <v>254</v>
      </c>
      <c r="E14" s="102" t="s">
        <v>255</v>
      </c>
      <c r="F14" s="5" t="s">
        <v>38</v>
      </c>
      <c r="G14" s="5" t="s">
        <v>38</v>
      </c>
      <c r="H14" s="5" t="s">
        <v>225</v>
      </c>
      <c r="I14" s="69">
        <v>41828</v>
      </c>
      <c r="J14" s="100">
        <v>681500000</v>
      </c>
      <c r="K14" s="26">
        <v>0</v>
      </c>
      <c r="L14" s="27">
        <v>681500000</v>
      </c>
      <c r="M14" s="24" t="s">
        <v>119</v>
      </c>
      <c r="N14" s="24" t="s">
        <v>227</v>
      </c>
      <c r="O14" s="24" t="s">
        <v>228</v>
      </c>
      <c r="P14" s="28" t="s">
        <v>256</v>
      </c>
      <c r="Q14" s="24" t="s">
        <v>34</v>
      </c>
      <c r="R14" s="75">
        <v>1</v>
      </c>
      <c r="S14" s="75">
        <v>1</v>
      </c>
      <c r="T14" s="27"/>
      <c r="U14" s="27">
        <v>681500000</v>
      </c>
    </row>
    <row r="15" spans="1:28" s="29" customFormat="1">
      <c r="A15" s="84" t="s">
        <v>221</v>
      </c>
      <c r="B15" s="77" t="s">
        <v>257</v>
      </c>
      <c r="C15" s="84">
        <v>2014</v>
      </c>
      <c r="D15" s="77" t="s">
        <v>258</v>
      </c>
      <c r="E15" s="102" t="s">
        <v>259</v>
      </c>
      <c r="F15" s="5" t="s">
        <v>38</v>
      </c>
      <c r="G15" s="5" t="s">
        <v>38</v>
      </c>
      <c r="H15" s="5" t="s">
        <v>225</v>
      </c>
      <c r="I15" s="69">
        <v>41736</v>
      </c>
      <c r="J15" s="100">
        <v>1990000000</v>
      </c>
      <c r="K15" s="26">
        <v>0</v>
      </c>
      <c r="L15" s="27">
        <v>790000000</v>
      </c>
      <c r="M15" s="24" t="s">
        <v>119</v>
      </c>
      <c r="N15" s="24" t="s">
        <v>227</v>
      </c>
      <c r="O15" s="24" t="s">
        <v>228</v>
      </c>
      <c r="P15" s="28" t="s">
        <v>260</v>
      </c>
      <c r="Q15" s="24" t="s">
        <v>261</v>
      </c>
      <c r="R15" s="75">
        <v>1</v>
      </c>
      <c r="S15" s="75">
        <v>1</v>
      </c>
      <c r="T15" s="27"/>
      <c r="U15" s="27">
        <v>790000000</v>
      </c>
    </row>
    <row r="16" spans="1:28" s="29" customFormat="1">
      <c r="A16" s="84" t="s">
        <v>221</v>
      </c>
      <c r="B16" s="77" t="s">
        <v>262</v>
      </c>
      <c r="C16" s="84">
        <v>2014</v>
      </c>
      <c r="D16" s="77" t="s">
        <v>263</v>
      </c>
      <c r="E16" s="102" t="s">
        <v>264</v>
      </c>
      <c r="F16" s="5" t="s">
        <v>265</v>
      </c>
      <c r="G16" s="5" t="s">
        <v>266</v>
      </c>
      <c r="H16" s="5" t="s">
        <v>267</v>
      </c>
      <c r="I16" s="69">
        <v>41758</v>
      </c>
      <c r="J16" s="100">
        <v>657433946</v>
      </c>
      <c r="K16" s="27">
        <v>150838280</v>
      </c>
      <c r="L16" s="27">
        <v>506595666</v>
      </c>
      <c r="M16" s="24" t="s">
        <v>119</v>
      </c>
      <c r="N16" s="24" t="s">
        <v>227</v>
      </c>
      <c r="O16" s="24" t="s">
        <v>228</v>
      </c>
      <c r="P16" s="28" t="s">
        <v>268</v>
      </c>
      <c r="Q16" s="24" t="s">
        <v>236</v>
      </c>
      <c r="R16" s="75">
        <v>1</v>
      </c>
      <c r="S16" s="75">
        <v>1</v>
      </c>
      <c r="T16" s="27"/>
      <c r="U16" s="27">
        <v>506595666</v>
      </c>
    </row>
    <row r="17" spans="1:21" s="29" customFormat="1">
      <c r="A17" s="84" t="s">
        <v>221</v>
      </c>
      <c r="B17" s="77" t="s">
        <v>269</v>
      </c>
      <c r="C17" s="84">
        <v>2014</v>
      </c>
      <c r="D17" s="77" t="s">
        <v>270</v>
      </c>
      <c r="E17" s="102" t="s">
        <v>271</v>
      </c>
      <c r="F17" s="5" t="s">
        <v>38</v>
      </c>
      <c r="G17" s="5" t="s">
        <v>38</v>
      </c>
      <c r="H17" s="5" t="s">
        <v>225</v>
      </c>
      <c r="I17" s="69">
        <v>41828</v>
      </c>
      <c r="J17" s="100">
        <v>176400000</v>
      </c>
      <c r="K17" s="26">
        <v>0</v>
      </c>
      <c r="L17" s="27">
        <v>176400000</v>
      </c>
      <c r="M17" s="24" t="s">
        <v>119</v>
      </c>
      <c r="N17" s="24" t="s">
        <v>227</v>
      </c>
      <c r="O17" s="24" t="s">
        <v>228</v>
      </c>
      <c r="P17" s="28" t="s">
        <v>272</v>
      </c>
      <c r="Q17" s="24" t="s">
        <v>236</v>
      </c>
      <c r="R17" s="75">
        <v>1</v>
      </c>
      <c r="S17" s="75">
        <v>1</v>
      </c>
      <c r="T17" s="27"/>
      <c r="U17" s="27">
        <v>176400000</v>
      </c>
    </row>
    <row r="18" spans="1:21" s="29" customFormat="1">
      <c r="A18" s="84" t="s">
        <v>221</v>
      </c>
      <c r="B18" s="77" t="s">
        <v>273</v>
      </c>
      <c r="C18" s="84">
        <v>2014</v>
      </c>
      <c r="D18" s="77" t="s">
        <v>274</v>
      </c>
      <c r="E18" s="102" t="s">
        <v>275</v>
      </c>
      <c r="F18" s="5" t="s">
        <v>38</v>
      </c>
      <c r="G18" s="5" t="s">
        <v>38</v>
      </c>
      <c r="H18" s="5" t="s">
        <v>225</v>
      </c>
      <c r="I18" s="69">
        <v>41828</v>
      </c>
      <c r="J18" s="27">
        <v>50000000</v>
      </c>
      <c r="K18" s="26">
        <v>0</v>
      </c>
      <c r="L18" s="27">
        <v>50000000</v>
      </c>
      <c r="M18" s="24" t="s">
        <v>119</v>
      </c>
      <c r="N18" s="24" t="s">
        <v>227</v>
      </c>
      <c r="O18" s="24" t="s">
        <v>228</v>
      </c>
      <c r="P18" s="28" t="s">
        <v>276</v>
      </c>
      <c r="Q18" s="24" t="s">
        <v>34</v>
      </c>
      <c r="R18" s="75">
        <v>1</v>
      </c>
      <c r="S18" s="75">
        <v>1</v>
      </c>
      <c r="T18" s="27"/>
      <c r="U18" s="27">
        <v>50000000</v>
      </c>
    </row>
    <row r="19" spans="1:21" s="29" customFormat="1">
      <c r="A19" s="84" t="s">
        <v>221</v>
      </c>
      <c r="B19" s="77" t="s">
        <v>277</v>
      </c>
      <c r="C19" s="84">
        <v>2014</v>
      </c>
      <c r="D19" s="77" t="s">
        <v>278</v>
      </c>
      <c r="E19" s="102" t="s">
        <v>279</v>
      </c>
      <c r="F19" s="5" t="s">
        <v>280</v>
      </c>
      <c r="G19" s="5" t="s">
        <v>281</v>
      </c>
      <c r="H19" s="5" t="s">
        <v>282</v>
      </c>
      <c r="I19" s="69">
        <v>41828</v>
      </c>
      <c r="J19" s="27">
        <v>1417024224</v>
      </c>
      <c r="K19" s="27">
        <v>1223078182</v>
      </c>
      <c r="L19" s="27">
        <v>193946042</v>
      </c>
      <c r="M19" s="24" t="s">
        <v>119</v>
      </c>
      <c r="N19" s="24" t="s">
        <v>227</v>
      </c>
      <c r="O19" s="24" t="s">
        <v>228</v>
      </c>
      <c r="P19" s="28" t="s">
        <v>283</v>
      </c>
      <c r="Q19" s="24" t="s">
        <v>236</v>
      </c>
      <c r="R19" s="75">
        <v>1</v>
      </c>
      <c r="S19" s="75">
        <v>1</v>
      </c>
      <c r="T19" s="27"/>
      <c r="U19" s="27">
        <v>193946042</v>
      </c>
    </row>
    <row r="20" spans="1:21" s="29" customFormat="1">
      <c r="A20" s="84" t="s">
        <v>221</v>
      </c>
      <c r="B20" s="77" t="s">
        <v>284</v>
      </c>
      <c r="C20" s="84">
        <v>2014</v>
      </c>
      <c r="D20" s="77" t="s">
        <v>285</v>
      </c>
      <c r="E20" s="102" t="s">
        <v>286</v>
      </c>
      <c r="F20" s="5" t="s">
        <v>38</v>
      </c>
      <c r="G20" s="5" t="s">
        <v>38</v>
      </c>
      <c r="H20" s="5" t="s">
        <v>225</v>
      </c>
      <c r="I20" s="69">
        <v>41828</v>
      </c>
      <c r="J20" s="27">
        <v>812000000</v>
      </c>
      <c r="K20" s="26">
        <v>0</v>
      </c>
      <c r="L20" s="27">
        <v>812000000</v>
      </c>
      <c r="M20" s="24" t="s">
        <v>119</v>
      </c>
      <c r="N20" s="24" t="s">
        <v>227</v>
      </c>
      <c r="O20" s="24" t="s">
        <v>228</v>
      </c>
      <c r="P20" s="28" t="s">
        <v>287</v>
      </c>
      <c r="Q20" s="24" t="s">
        <v>34</v>
      </c>
      <c r="R20" s="75">
        <v>1</v>
      </c>
      <c r="S20" s="75">
        <v>1</v>
      </c>
      <c r="T20" s="27"/>
      <c r="U20" s="27">
        <v>812000000</v>
      </c>
    </row>
    <row r="21" spans="1:21" s="29" customFormat="1">
      <c r="A21" s="84" t="s">
        <v>221</v>
      </c>
      <c r="B21" s="77" t="s">
        <v>288</v>
      </c>
      <c r="C21" s="84">
        <v>2014</v>
      </c>
      <c r="D21" s="77" t="s">
        <v>289</v>
      </c>
      <c r="E21" s="102" t="s">
        <v>290</v>
      </c>
      <c r="F21" s="5" t="s">
        <v>265</v>
      </c>
      <c r="G21" s="5" t="s">
        <v>266</v>
      </c>
      <c r="H21" s="5" t="s">
        <v>267</v>
      </c>
      <c r="I21" s="69">
        <v>41969</v>
      </c>
      <c r="J21" s="27">
        <v>216215190</v>
      </c>
      <c r="K21" s="27">
        <v>54767840</v>
      </c>
      <c r="L21" s="27">
        <v>161447350</v>
      </c>
      <c r="M21" s="24" t="s">
        <v>119</v>
      </c>
      <c r="N21" s="24" t="s">
        <v>227</v>
      </c>
      <c r="O21" s="24" t="s">
        <v>228</v>
      </c>
      <c r="P21" s="28" t="s">
        <v>291</v>
      </c>
      <c r="Q21" s="24" t="s">
        <v>34</v>
      </c>
      <c r="R21" s="75">
        <v>1</v>
      </c>
      <c r="S21" s="75">
        <v>1</v>
      </c>
      <c r="T21" s="27"/>
      <c r="U21" s="27">
        <v>161447350</v>
      </c>
    </row>
    <row r="22" spans="1:21" s="29" customFormat="1">
      <c r="A22" s="84" t="s">
        <v>221</v>
      </c>
      <c r="B22" s="77" t="s">
        <v>292</v>
      </c>
      <c r="C22" s="84">
        <v>2014</v>
      </c>
      <c r="D22" s="77" t="s">
        <v>293</v>
      </c>
      <c r="E22" s="102" t="s">
        <v>294</v>
      </c>
      <c r="F22" s="5" t="s">
        <v>265</v>
      </c>
      <c r="G22" s="5" t="s">
        <v>295</v>
      </c>
      <c r="H22" s="5" t="s">
        <v>296</v>
      </c>
      <c r="I22" s="69">
        <v>41828</v>
      </c>
      <c r="J22" s="27">
        <v>16796079</v>
      </c>
      <c r="K22" s="27">
        <v>3426839</v>
      </c>
      <c r="L22" s="27">
        <v>13304743</v>
      </c>
      <c r="M22" s="24" t="s">
        <v>119</v>
      </c>
      <c r="N22" s="24" t="s">
        <v>227</v>
      </c>
      <c r="O22" s="24" t="s">
        <v>228</v>
      </c>
      <c r="P22" s="28" t="s">
        <v>297</v>
      </c>
      <c r="Q22" s="24" t="s">
        <v>34</v>
      </c>
      <c r="R22" s="75">
        <v>1</v>
      </c>
      <c r="S22" s="75">
        <v>1</v>
      </c>
      <c r="T22" s="27"/>
      <c r="U22" s="27">
        <v>13304743</v>
      </c>
    </row>
    <row r="23" spans="1:21" s="29" customFormat="1">
      <c r="A23" s="84" t="s">
        <v>221</v>
      </c>
      <c r="B23" s="77" t="s">
        <v>298</v>
      </c>
      <c r="C23" s="84">
        <v>2014</v>
      </c>
      <c r="D23" s="77" t="s">
        <v>299</v>
      </c>
      <c r="E23" s="102" t="s">
        <v>300</v>
      </c>
      <c r="F23" s="5" t="s">
        <v>233</v>
      </c>
      <c r="G23" s="5" t="s">
        <v>233</v>
      </c>
      <c r="H23" s="5" t="s">
        <v>234</v>
      </c>
      <c r="I23" s="69">
        <v>41843</v>
      </c>
      <c r="J23" s="27">
        <v>800000000</v>
      </c>
      <c r="K23" s="26">
        <v>0</v>
      </c>
      <c r="L23" s="27">
        <v>800000000</v>
      </c>
      <c r="M23" s="24" t="s">
        <v>119</v>
      </c>
      <c r="N23" s="24" t="s">
        <v>227</v>
      </c>
      <c r="O23" s="24" t="s">
        <v>228</v>
      </c>
      <c r="P23" s="28" t="s">
        <v>301</v>
      </c>
      <c r="Q23" s="24" t="s">
        <v>236</v>
      </c>
      <c r="R23" s="75">
        <v>1</v>
      </c>
      <c r="S23" s="75">
        <v>1</v>
      </c>
      <c r="T23" s="27"/>
      <c r="U23" s="27">
        <v>800000000</v>
      </c>
    </row>
    <row r="24" spans="1:21" s="29" customFormat="1">
      <c r="A24" s="84" t="s">
        <v>221</v>
      </c>
      <c r="B24" s="77" t="s">
        <v>302</v>
      </c>
      <c r="C24" s="84">
        <v>2014</v>
      </c>
      <c r="D24" s="77" t="s">
        <v>303</v>
      </c>
      <c r="E24" s="102" t="s">
        <v>304</v>
      </c>
      <c r="F24" s="5" t="s">
        <v>233</v>
      </c>
      <c r="G24" s="5" t="s">
        <v>233</v>
      </c>
      <c r="H24" s="5" t="s">
        <v>234</v>
      </c>
      <c r="I24" s="69">
        <v>41843</v>
      </c>
      <c r="J24" s="27">
        <v>750000000</v>
      </c>
      <c r="K24" s="26">
        <v>0</v>
      </c>
      <c r="L24" s="27">
        <v>750000000</v>
      </c>
      <c r="M24" s="24" t="s">
        <v>119</v>
      </c>
      <c r="N24" s="24" t="s">
        <v>227</v>
      </c>
      <c r="O24" s="24" t="s">
        <v>228</v>
      </c>
      <c r="P24" s="28" t="s">
        <v>305</v>
      </c>
      <c r="Q24" s="24" t="s">
        <v>236</v>
      </c>
      <c r="R24" s="75">
        <v>1</v>
      </c>
      <c r="S24" s="75">
        <v>1</v>
      </c>
      <c r="T24" s="27"/>
      <c r="U24" s="27">
        <v>750000000</v>
      </c>
    </row>
    <row r="25" spans="1:21" s="29" customFormat="1">
      <c r="A25" s="84" t="s">
        <v>221</v>
      </c>
      <c r="B25" s="77" t="s">
        <v>306</v>
      </c>
      <c r="C25" s="84">
        <v>2014</v>
      </c>
      <c r="D25" s="77" t="s">
        <v>307</v>
      </c>
      <c r="E25" s="102" t="s">
        <v>308</v>
      </c>
      <c r="F25" s="5" t="s">
        <v>233</v>
      </c>
      <c r="G25" s="5" t="s">
        <v>233</v>
      </c>
      <c r="H25" s="5" t="s">
        <v>234</v>
      </c>
      <c r="I25" s="69">
        <v>41843</v>
      </c>
      <c r="J25" s="27">
        <v>200000000</v>
      </c>
      <c r="K25" s="26">
        <v>0</v>
      </c>
      <c r="L25" s="27">
        <v>200000000</v>
      </c>
      <c r="M25" s="24" t="s">
        <v>119</v>
      </c>
      <c r="N25" s="24" t="s">
        <v>227</v>
      </c>
      <c r="O25" s="24" t="s">
        <v>228</v>
      </c>
      <c r="P25" s="28" t="s">
        <v>309</v>
      </c>
      <c r="Q25" s="24" t="s">
        <v>236</v>
      </c>
      <c r="R25" s="75">
        <v>1</v>
      </c>
      <c r="S25" s="75">
        <v>1</v>
      </c>
      <c r="T25" s="27"/>
      <c r="U25" s="27">
        <v>200000000</v>
      </c>
    </row>
    <row r="26" spans="1:21" s="29" customFormat="1">
      <c r="A26" s="84" t="s">
        <v>221</v>
      </c>
      <c r="B26" s="77" t="s">
        <v>310</v>
      </c>
      <c r="C26" s="84">
        <v>2014</v>
      </c>
      <c r="D26" s="77" t="s">
        <v>311</v>
      </c>
      <c r="E26" s="102" t="s">
        <v>312</v>
      </c>
      <c r="F26" s="5" t="s">
        <v>233</v>
      </c>
      <c r="G26" s="5" t="s">
        <v>233</v>
      </c>
      <c r="H26" s="5" t="s">
        <v>234</v>
      </c>
      <c r="I26" s="69">
        <v>41843</v>
      </c>
      <c r="J26" s="27">
        <v>770000000</v>
      </c>
      <c r="K26" s="26">
        <v>0</v>
      </c>
      <c r="L26" s="27">
        <v>770000000</v>
      </c>
      <c r="M26" s="24" t="s">
        <v>119</v>
      </c>
      <c r="N26" s="24" t="s">
        <v>227</v>
      </c>
      <c r="O26" s="24" t="s">
        <v>228</v>
      </c>
      <c r="P26" s="28" t="s">
        <v>313</v>
      </c>
      <c r="Q26" s="24" t="s">
        <v>236</v>
      </c>
      <c r="R26" s="75">
        <v>1</v>
      </c>
      <c r="S26" s="75">
        <v>1</v>
      </c>
      <c r="T26" s="27"/>
      <c r="U26" s="27">
        <v>770000000</v>
      </c>
    </row>
    <row r="27" spans="1:21" s="29" customFormat="1">
      <c r="A27" s="84" t="s">
        <v>221</v>
      </c>
      <c r="B27" s="77" t="s">
        <v>314</v>
      </c>
      <c r="C27" s="84">
        <v>2014</v>
      </c>
      <c r="D27" s="77" t="s">
        <v>315</v>
      </c>
      <c r="E27" s="102" t="s">
        <v>316</v>
      </c>
      <c r="F27" s="5" t="s">
        <v>233</v>
      </c>
      <c r="G27" s="5" t="s">
        <v>233</v>
      </c>
      <c r="H27" s="5" t="s">
        <v>234</v>
      </c>
      <c r="I27" s="69">
        <v>41843</v>
      </c>
      <c r="J27" s="27">
        <v>180000000</v>
      </c>
      <c r="K27" s="26">
        <v>0</v>
      </c>
      <c r="L27" s="27">
        <v>180000000</v>
      </c>
      <c r="M27" s="24" t="s">
        <v>119</v>
      </c>
      <c r="N27" s="24" t="s">
        <v>227</v>
      </c>
      <c r="O27" s="24" t="s">
        <v>228</v>
      </c>
      <c r="P27" s="28" t="s">
        <v>317</v>
      </c>
      <c r="Q27" s="24" t="s">
        <v>236</v>
      </c>
      <c r="R27" s="49" t="s">
        <v>318</v>
      </c>
      <c r="S27" s="75">
        <v>0.75</v>
      </c>
      <c r="T27" s="27"/>
      <c r="U27" s="27">
        <v>180000000</v>
      </c>
    </row>
    <row r="28" spans="1:21" s="29" customFormat="1">
      <c r="A28" s="84" t="s">
        <v>221</v>
      </c>
      <c r="B28" s="77" t="s">
        <v>319</v>
      </c>
      <c r="C28" s="84">
        <v>2014</v>
      </c>
      <c r="D28" s="77" t="s">
        <v>320</v>
      </c>
      <c r="E28" s="102" t="s">
        <v>321</v>
      </c>
      <c r="F28" s="5" t="s">
        <v>233</v>
      </c>
      <c r="G28" s="5" t="s">
        <v>233</v>
      </c>
      <c r="H28" s="5" t="s">
        <v>234</v>
      </c>
      <c r="I28" s="69">
        <v>41828</v>
      </c>
      <c r="J28" s="27">
        <v>323140000</v>
      </c>
      <c r="K28" s="26">
        <v>0</v>
      </c>
      <c r="L28" s="27">
        <v>323140000</v>
      </c>
      <c r="M28" s="24" t="s">
        <v>119</v>
      </c>
      <c r="N28" s="24" t="s">
        <v>227</v>
      </c>
      <c r="O28" s="24" t="s">
        <v>228</v>
      </c>
      <c r="P28" s="28" t="s">
        <v>322</v>
      </c>
      <c r="Q28" s="24" t="s">
        <v>34</v>
      </c>
      <c r="R28" s="75">
        <v>1</v>
      </c>
      <c r="S28" s="75">
        <v>1</v>
      </c>
      <c r="T28" s="27"/>
      <c r="U28" s="27">
        <v>323140000</v>
      </c>
    </row>
    <row r="29" spans="1:21" s="29" customFormat="1">
      <c r="A29" s="84" t="s">
        <v>221</v>
      </c>
      <c r="B29" s="77" t="s">
        <v>323</v>
      </c>
      <c r="C29" s="84">
        <v>2014</v>
      </c>
      <c r="D29" s="77" t="s">
        <v>324</v>
      </c>
      <c r="E29" s="102" t="s">
        <v>325</v>
      </c>
      <c r="F29" s="5" t="s">
        <v>265</v>
      </c>
      <c r="G29" s="5" t="s">
        <v>266</v>
      </c>
      <c r="H29" s="5" t="s">
        <v>267</v>
      </c>
      <c r="I29" s="69">
        <v>41863</v>
      </c>
      <c r="J29" s="27">
        <v>290028400</v>
      </c>
      <c r="K29" s="27">
        <v>63998000</v>
      </c>
      <c r="L29" s="27">
        <v>226030400</v>
      </c>
      <c r="M29" s="24" t="s">
        <v>119</v>
      </c>
      <c r="N29" s="24" t="s">
        <v>227</v>
      </c>
      <c r="O29" s="24" t="s">
        <v>228</v>
      </c>
      <c r="P29" s="28" t="s">
        <v>326</v>
      </c>
      <c r="Q29" s="24" t="s">
        <v>236</v>
      </c>
      <c r="R29" s="75">
        <v>1</v>
      </c>
      <c r="S29" s="75">
        <v>1</v>
      </c>
      <c r="T29" s="27"/>
      <c r="U29" s="27">
        <v>226030400</v>
      </c>
    </row>
    <row r="30" spans="1:21" s="29" customFormat="1">
      <c r="A30" s="84" t="s">
        <v>221</v>
      </c>
      <c r="B30" s="77" t="s">
        <v>327</v>
      </c>
      <c r="C30" s="84">
        <v>2014</v>
      </c>
      <c r="D30" s="77" t="s">
        <v>328</v>
      </c>
      <c r="E30" s="102" t="s">
        <v>329</v>
      </c>
      <c r="F30" s="5" t="s">
        <v>28</v>
      </c>
      <c r="G30" s="5" t="s">
        <v>28</v>
      </c>
      <c r="H30" s="5" t="s">
        <v>247</v>
      </c>
      <c r="I30" s="69">
        <v>41926</v>
      </c>
      <c r="J30" s="27">
        <v>1783696852</v>
      </c>
      <c r="K30" s="26">
        <v>0</v>
      </c>
      <c r="L30" s="27">
        <v>1783696852</v>
      </c>
      <c r="M30" s="24" t="s">
        <v>119</v>
      </c>
      <c r="N30" s="24" t="s">
        <v>227</v>
      </c>
      <c r="O30" s="5" t="s">
        <v>330</v>
      </c>
      <c r="P30" s="28" t="s">
        <v>331</v>
      </c>
      <c r="Q30" s="24" t="s">
        <v>236</v>
      </c>
      <c r="R30" s="75">
        <v>1</v>
      </c>
      <c r="S30" s="75">
        <v>1</v>
      </c>
      <c r="T30" s="27"/>
      <c r="U30" s="27">
        <v>1783696852</v>
      </c>
    </row>
    <row r="31" spans="1:21" s="29" customFormat="1">
      <c r="A31" s="84" t="s">
        <v>221</v>
      </c>
      <c r="B31" s="77" t="s">
        <v>332</v>
      </c>
      <c r="C31" s="84">
        <v>2014</v>
      </c>
      <c r="D31" s="77" t="s">
        <v>333</v>
      </c>
      <c r="E31" s="102" t="s">
        <v>334</v>
      </c>
      <c r="F31" s="5" t="s">
        <v>38</v>
      </c>
      <c r="G31" s="5" t="s">
        <v>38</v>
      </c>
      <c r="H31" s="5" t="s">
        <v>225</v>
      </c>
      <c r="I31" s="69">
        <v>41969</v>
      </c>
      <c r="J31" s="27">
        <v>286550000</v>
      </c>
      <c r="K31" s="26">
        <v>0</v>
      </c>
      <c r="L31" s="27">
        <v>286550000</v>
      </c>
      <c r="M31" s="24" t="s">
        <v>119</v>
      </c>
      <c r="N31" s="24" t="s">
        <v>227</v>
      </c>
      <c r="O31" s="24" t="s">
        <v>228</v>
      </c>
      <c r="P31" s="28" t="s">
        <v>335</v>
      </c>
      <c r="Q31" s="24" t="s">
        <v>34</v>
      </c>
      <c r="R31" s="75">
        <v>1</v>
      </c>
      <c r="S31" s="75">
        <v>1</v>
      </c>
      <c r="T31" s="27"/>
      <c r="U31" s="27">
        <v>286550000</v>
      </c>
    </row>
    <row r="32" spans="1:21" s="29" customFormat="1">
      <c r="A32" s="84" t="s">
        <v>221</v>
      </c>
      <c r="B32" s="77" t="s">
        <v>336</v>
      </c>
      <c r="C32" s="84">
        <v>2014</v>
      </c>
      <c r="D32" s="77" t="s">
        <v>337</v>
      </c>
      <c r="E32" s="102" t="s">
        <v>338</v>
      </c>
      <c r="F32" s="5" t="s">
        <v>38</v>
      </c>
      <c r="G32" s="5" t="s">
        <v>38</v>
      </c>
      <c r="H32" s="5" t="s">
        <v>225</v>
      </c>
      <c r="I32" s="69">
        <v>41969</v>
      </c>
      <c r="J32" s="27">
        <v>99945040</v>
      </c>
      <c r="K32" s="26">
        <v>0</v>
      </c>
      <c r="L32" s="27">
        <v>99945040</v>
      </c>
      <c r="M32" s="24" t="s">
        <v>119</v>
      </c>
      <c r="N32" s="24" t="s">
        <v>227</v>
      </c>
      <c r="O32" s="24" t="s">
        <v>228</v>
      </c>
      <c r="P32" s="28" t="s">
        <v>229</v>
      </c>
      <c r="Q32" s="24" t="s">
        <v>236</v>
      </c>
      <c r="R32" s="75">
        <v>1</v>
      </c>
      <c r="S32" s="75">
        <v>1</v>
      </c>
      <c r="T32" s="27"/>
      <c r="U32" s="27">
        <v>99945040</v>
      </c>
    </row>
    <row r="33" spans="1:21" s="29" customFormat="1">
      <c r="A33" s="84" t="s">
        <v>221</v>
      </c>
      <c r="B33" s="77" t="s">
        <v>339</v>
      </c>
      <c r="C33" s="84">
        <v>2014</v>
      </c>
      <c r="D33" s="77" t="s">
        <v>223</v>
      </c>
      <c r="E33" s="102" t="s">
        <v>224</v>
      </c>
      <c r="F33" s="5" t="s">
        <v>28</v>
      </c>
      <c r="G33" s="5" t="s">
        <v>28</v>
      </c>
      <c r="H33" s="5" t="s">
        <v>247</v>
      </c>
      <c r="I33" s="69" t="s">
        <v>340</v>
      </c>
      <c r="J33" s="26">
        <v>3948000000</v>
      </c>
      <c r="K33" s="26"/>
      <c r="L33" s="27">
        <v>3520000000</v>
      </c>
      <c r="M33" s="24" t="s">
        <v>119</v>
      </c>
      <c r="N33" s="24" t="s">
        <v>227</v>
      </c>
      <c r="O33" s="24" t="s">
        <v>341</v>
      </c>
      <c r="P33" s="83" t="s">
        <v>342</v>
      </c>
      <c r="Q33" s="24" t="s">
        <v>34</v>
      </c>
      <c r="R33" s="75">
        <v>1</v>
      </c>
      <c r="S33" s="75">
        <v>1</v>
      </c>
      <c r="T33" s="27"/>
      <c r="U33" s="27">
        <v>27942817</v>
      </c>
    </row>
    <row r="34" spans="1:21" s="29" customFormat="1">
      <c r="A34" s="84" t="s">
        <v>221</v>
      </c>
      <c r="B34" s="77" t="s">
        <v>343</v>
      </c>
      <c r="C34" s="84">
        <v>2014</v>
      </c>
      <c r="D34" s="77" t="s">
        <v>344</v>
      </c>
      <c r="E34" s="103" t="s">
        <v>345</v>
      </c>
      <c r="F34" s="77" t="s">
        <v>280</v>
      </c>
      <c r="G34" s="77" t="s">
        <v>346</v>
      </c>
      <c r="H34" s="77" t="s">
        <v>347</v>
      </c>
      <c r="I34" s="82">
        <v>41842</v>
      </c>
      <c r="J34" s="93">
        <v>498555000</v>
      </c>
      <c r="K34" s="97">
        <v>0</v>
      </c>
      <c r="L34" s="94">
        <v>498555000</v>
      </c>
      <c r="M34" s="84" t="s">
        <v>40</v>
      </c>
      <c r="N34" s="94" t="s">
        <v>348</v>
      </c>
      <c r="O34" s="94" t="s">
        <v>41</v>
      </c>
      <c r="P34" s="83" t="s">
        <v>349</v>
      </c>
      <c r="Q34" s="84" t="s">
        <v>236</v>
      </c>
      <c r="R34" s="75">
        <v>1</v>
      </c>
      <c r="S34" s="75">
        <v>1</v>
      </c>
      <c r="T34" s="94">
        <v>498555000</v>
      </c>
      <c r="U34" s="94"/>
    </row>
    <row r="35" spans="1:21" s="29" customFormat="1">
      <c r="A35" s="84" t="s">
        <v>221</v>
      </c>
      <c r="B35" s="77" t="s">
        <v>350</v>
      </c>
      <c r="C35" s="84">
        <v>2014</v>
      </c>
      <c r="D35" s="77" t="s">
        <v>351</v>
      </c>
      <c r="E35" s="103" t="s">
        <v>352</v>
      </c>
      <c r="F35" s="77" t="s">
        <v>28</v>
      </c>
      <c r="G35" s="77" t="s">
        <v>28</v>
      </c>
      <c r="H35" s="77" t="s">
        <v>247</v>
      </c>
      <c r="I35" s="82">
        <v>41736</v>
      </c>
      <c r="J35" s="93">
        <v>1000000000</v>
      </c>
      <c r="K35" s="97">
        <v>0</v>
      </c>
      <c r="L35" s="94">
        <v>1000000000</v>
      </c>
      <c r="M35" s="84" t="s">
        <v>119</v>
      </c>
      <c r="N35" s="84" t="s">
        <v>227</v>
      </c>
      <c r="O35" s="24" t="s">
        <v>228</v>
      </c>
      <c r="P35" s="83" t="s">
        <v>353</v>
      </c>
      <c r="Q35" s="84" t="s">
        <v>236</v>
      </c>
      <c r="R35" s="75">
        <v>1</v>
      </c>
      <c r="S35" s="75">
        <v>1</v>
      </c>
      <c r="T35" s="94"/>
      <c r="U35" s="94">
        <v>1000000000</v>
      </c>
    </row>
    <row r="36" spans="1:21" s="29" customFormat="1">
      <c r="A36" s="84" t="s">
        <v>221</v>
      </c>
      <c r="B36" s="77" t="s">
        <v>354</v>
      </c>
      <c r="C36" s="84">
        <v>2014</v>
      </c>
      <c r="D36" s="77" t="s">
        <v>355</v>
      </c>
      <c r="E36" s="103" t="s">
        <v>356</v>
      </c>
      <c r="F36" s="77" t="s">
        <v>28</v>
      </c>
      <c r="G36" s="77" t="s">
        <v>28</v>
      </c>
      <c r="H36" s="77" t="s">
        <v>247</v>
      </c>
      <c r="I36" s="82">
        <v>41676</v>
      </c>
      <c r="J36" s="93">
        <v>4000000000</v>
      </c>
      <c r="K36" s="97">
        <v>0</v>
      </c>
      <c r="L36" s="94">
        <v>4000000000</v>
      </c>
      <c r="M36" s="84" t="s">
        <v>119</v>
      </c>
      <c r="N36" s="84" t="s">
        <v>227</v>
      </c>
      <c r="O36" s="24" t="s">
        <v>228</v>
      </c>
      <c r="P36" s="83" t="s">
        <v>357</v>
      </c>
      <c r="Q36" s="84" t="s">
        <v>34</v>
      </c>
      <c r="R36" s="75">
        <v>1</v>
      </c>
      <c r="S36" s="75">
        <v>1</v>
      </c>
      <c r="T36" s="94"/>
      <c r="U36" s="94">
        <v>4000000000</v>
      </c>
    </row>
    <row r="37" spans="1:21" s="29" customFormat="1">
      <c r="A37" s="84" t="s">
        <v>221</v>
      </c>
      <c r="B37" s="77" t="s">
        <v>358</v>
      </c>
      <c r="C37" s="84">
        <v>2014</v>
      </c>
      <c r="D37" s="77" t="s">
        <v>359</v>
      </c>
      <c r="E37" s="103" t="s">
        <v>360</v>
      </c>
      <c r="F37" s="77" t="s">
        <v>28</v>
      </c>
      <c r="G37" s="77" t="s">
        <v>28</v>
      </c>
      <c r="H37" s="77" t="s">
        <v>247</v>
      </c>
      <c r="I37" s="82">
        <v>41676</v>
      </c>
      <c r="J37" s="99">
        <v>8550000000</v>
      </c>
      <c r="K37" s="97">
        <v>0</v>
      </c>
      <c r="L37" s="94">
        <v>8550000000</v>
      </c>
      <c r="M37" s="84" t="s">
        <v>119</v>
      </c>
      <c r="N37" s="84" t="s">
        <v>227</v>
      </c>
      <c r="O37" s="24" t="s">
        <v>228</v>
      </c>
      <c r="P37" s="83" t="s">
        <v>361</v>
      </c>
      <c r="Q37" s="84" t="s">
        <v>34</v>
      </c>
      <c r="R37" s="75">
        <v>1</v>
      </c>
      <c r="S37" s="75">
        <v>1</v>
      </c>
      <c r="T37" s="94"/>
      <c r="U37" s="94">
        <v>8550000000</v>
      </c>
    </row>
    <row r="38" spans="1:21" s="29" customFormat="1">
      <c r="A38" s="84" t="s">
        <v>221</v>
      </c>
      <c r="B38" s="77" t="s">
        <v>362</v>
      </c>
      <c r="C38" s="84">
        <v>2014</v>
      </c>
      <c r="D38" s="77" t="s">
        <v>363</v>
      </c>
      <c r="E38" s="103" t="s">
        <v>364</v>
      </c>
      <c r="F38" s="77" t="s">
        <v>38</v>
      </c>
      <c r="G38" s="77" t="s">
        <v>38</v>
      </c>
      <c r="H38" s="77" t="s">
        <v>225</v>
      </c>
      <c r="I38" s="82">
        <v>41676</v>
      </c>
      <c r="J38" s="99">
        <v>4730731293</v>
      </c>
      <c r="K38" s="97">
        <v>0</v>
      </c>
      <c r="L38" s="94">
        <v>3547054028</v>
      </c>
      <c r="M38" s="84" t="s">
        <v>119</v>
      </c>
      <c r="N38" s="84" t="s">
        <v>227</v>
      </c>
      <c r="O38" s="24" t="s">
        <v>228</v>
      </c>
      <c r="P38" s="83" t="s">
        <v>365</v>
      </c>
      <c r="Q38" s="84" t="s">
        <v>34</v>
      </c>
      <c r="R38" s="85">
        <v>1</v>
      </c>
      <c r="S38" s="96" t="s">
        <v>366</v>
      </c>
      <c r="T38" s="94"/>
      <c r="U38" s="94">
        <v>3547054028</v>
      </c>
    </row>
    <row r="39" spans="1:21" s="29" customFormat="1">
      <c r="A39" s="84" t="s">
        <v>221</v>
      </c>
      <c r="B39" s="77" t="s">
        <v>367</v>
      </c>
      <c r="C39" s="84">
        <v>2014</v>
      </c>
      <c r="D39" s="77" t="s">
        <v>368</v>
      </c>
      <c r="E39" s="103" t="s">
        <v>369</v>
      </c>
      <c r="F39" s="77" t="s">
        <v>233</v>
      </c>
      <c r="G39" s="77" t="s">
        <v>233</v>
      </c>
      <c r="H39" s="77" t="s">
        <v>234</v>
      </c>
      <c r="I39" s="82">
        <v>41682</v>
      </c>
      <c r="J39" s="99">
        <v>5780000000</v>
      </c>
      <c r="K39" s="97">
        <v>0</v>
      </c>
      <c r="L39" s="94">
        <v>5780000000</v>
      </c>
      <c r="M39" s="84" t="s">
        <v>119</v>
      </c>
      <c r="N39" s="84" t="s">
        <v>227</v>
      </c>
      <c r="O39" s="24" t="s">
        <v>228</v>
      </c>
      <c r="P39" s="84" t="s">
        <v>370</v>
      </c>
      <c r="Q39" s="84" t="s">
        <v>236</v>
      </c>
      <c r="R39" s="75">
        <v>1</v>
      </c>
      <c r="S39" s="75">
        <v>1</v>
      </c>
      <c r="T39" s="94"/>
      <c r="U39" s="94">
        <v>5780000000</v>
      </c>
    </row>
    <row r="40" spans="1:21" s="29" customFormat="1">
      <c r="A40" s="84" t="s">
        <v>221</v>
      </c>
      <c r="B40" s="77" t="s">
        <v>371</v>
      </c>
      <c r="C40" s="84">
        <v>2015</v>
      </c>
      <c r="D40" s="77" t="s">
        <v>372</v>
      </c>
      <c r="E40" s="104" t="s">
        <v>373</v>
      </c>
      <c r="F40" s="77" t="s">
        <v>265</v>
      </c>
      <c r="G40" s="77" t="s">
        <v>266</v>
      </c>
      <c r="H40" s="77" t="s">
        <v>374</v>
      </c>
      <c r="I40" s="82">
        <v>42297</v>
      </c>
      <c r="J40" s="99">
        <v>644800348</v>
      </c>
      <c r="K40" s="98">
        <v>148544190</v>
      </c>
      <c r="L40" s="94">
        <v>163139790</v>
      </c>
      <c r="M40" s="84" t="s">
        <v>119</v>
      </c>
      <c r="N40" s="84" t="s">
        <v>227</v>
      </c>
      <c r="O40" s="24" t="s">
        <v>228</v>
      </c>
      <c r="P40" s="84" t="s">
        <v>375</v>
      </c>
      <c r="Q40" s="84" t="s">
        <v>34</v>
      </c>
      <c r="R40" s="85">
        <v>1</v>
      </c>
      <c r="S40" s="96" t="s">
        <v>376</v>
      </c>
      <c r="T40" s="94"/>
      <c r="U40" s="94">
        <v>163139790</v>
      </c>
    </row>
    <row r="41" spans="1:21" s="29" customFormat="1">
      <c r="A41" s="84" t="s">
        <v>221</v>
      </c>
      <c r="B41" s="77" t="s">
        <v>377</v>
      </c>
      <c r="C41" s="84">
        <v>2015</v>
      </c>
      <c r="D41" s="77" t="s">
        <v>378</v>
      </c>
      <c r="E41" s="104" t="s">
        <v>379</v>
      </c>
      <c r="F41" s="77" t="s">
        <v>380</v>
      </c>
      <c r="G41" s="77" t="s">
        <v>380</v>
      </c>
      <c r="H41" s="77" t="s">
        <v>381</v>
      </c>
      <c r="I41" s="82">
        <v>42297</v>
      </c>
      <c r="J41" s="99">
        <v>370017639</v>
      </c>
      <c r="K41" s="97">
        <v>0</v>
      </c>
      <c r="L41" s="94">
        <v>107629889</v>
      </c>
      <c r="M41" s="84" t="s">
        <v>119</v>
      </c>
      <c r="N41" s="84" t="s">
        <v>227</v>
      </c>
      <c r="O41" s="24" t="s">
        <v>228</v>
      </c>
      <c r="P41" s="84" t="s">
        <v>382</v>
      </c>
      <c r="Q41" s="84" t="s">
        <v>79</v>
      </c>
      <c r="R41" s="85">
        <v>1</v>
      </c>
      <c r="S41" s="85">
        <v>0.7</v>
      </c>
      <c r="T41" s="94"/>
      <c r="U41" s="94">
        <v>107629889</v>
      </c>
    </row>
    <row r="42" spans="1:21" s="29" customFormat="1">
      <c r="A42" s="84" t="s">
        <v>221</v>
      </c>
      <c r="B42" s="77" t="s">
        <v>383</v>
      </c>
      <c r="C42" s="84">
        <v>2015</v>
      </c>
      <c r="D42" s="77" t="s">
        <v>384</v>
      </c>
      <c r="E42" s="104" t="s">
        <v>385</v>
      </c>
      <c r="F42" s="77" t="s">
        <v>380</v>
      </c>
      <c r="G42" s="77" t="s">
        <v>380</v>
      </c>
      <c r="H42" s="77" t="s">
        <v>381</v>
      </c>
      <c r="I42" s="82">
        <v>42199</v>
      </c>
      <c r="J42" s="93">
        <v>6230098901</v>
      </c>
      <c r="K42" s="97">
        <v>0</v>
      </c>
      <c r="L42" s="94">
        <v>100000000</v>
      </c>
      <c r="M42" s="84" t="s">
        <v>119</v>
      </c>
      <c r="N42" s="84" t="s">
        <v>227</v>
      </c>
      <c r="O42" s="24" t="s">
        <v>228</v>
      </c>
      <c r="P42" s="84" t="s">
        <v>382</v>
      </c>
      <c r="Q42" s="84" t="s">
        <v>34</v>
      </c>
      <c r="R42" s="85">
        <v>1</v>
      </c>
      <c r="S42" s="85">
        <v>0.95</v>
      </c>
      <c r="T42" s="94"/>
      <c r="U42" s="94">
        <v>100000000</v>
      </c>
    </row>
    <row r="43" spans="1:21" s="29" customFormat="1">
      <c r="A43" s="84" t="s">
        <v>221</v>
      </c>
      <c r="B43" s="77" t="s">
        <v>383</v>
      </c>
      <c r="C43" s="84">
        <v>2015</v>
      </c>
      <c r="D43" s="77" t="s">
        <v>386</v>
      </c>
      <c r="E43" s="104" t="s">
        <v>385</v>
      </c>
      <c r="F43" s="77" t="s">
        <v>380</v>
      </c>
      <c r="G43" s="77" t="s">
        <v>380</v>
      </c>
      <c r="H43" s="77" t="s">
        <v>381</v>
      </c>
      <c r="I43" s="82">
        <v>42297</v>
      </c>
      <c r="J43" s="93">
        <v>6230098901</v>
      </c>
      <c r="K43" s="97">
        <v>0</v>
      </c>
      <c r="L43" s="94">
        <v>1690967289</v>
      </c>
      <c r="M43" s="84" t="s">
        <v>119</v>
      </c>
      <c r="N43" s="84" t="s">
        <v>227</v>
      </c>
      <c r="O43" s="24" t="s">
        <v>228</v>
      </c>
      <c r="P43" s="84" t="s">
        <v>387</v>
      </c>
      <c r="Q43" s="84" t="s">
        <v>34</v>
      </c>
      <c r="R43" s="85">
        <v>1</v>
      </c>
      <c r="S43" s="85">
        <v>0.95</v>
      </c>
      <c r="T43" s="94"/>
      <c r="U43" s="94">
        <v>1690967289</v>
      </c>
    </row>
    <row r="44" spans="1:21" s="29" customFormat="1">
      <c r="A44" s="84" t="s">
        <v>221</v>
      </c>
      <c r="B44" s="77" t="s">
        <v>388</v>
      </c>
      <c r="C44" s="84">
        <v>2015</v>
      </c>
      <c r="D44" s="77" t="s">
        <v>389</v>
      </c>
      <c r="E44" s="104" t="s">
        <v>390</v>
      </c>
      <c r="F44" s="77" t="s">
        <v>380</v>
      </c>
      <c r="G44" s="77" t="s">
        <v>380</v>
      </c>
      <c r="H44" s="77" t="s">
        <v>381</v>
      </c>
      <c r="I44" s="82">
        <v>42297</v>
      </c>
      <c r="J44" s="93">
        <v>750300000</v>
      </c>
      <c r="K44" s="97">
        <v>0</v>
      </c>
      <c r="L44" s="94">
        <v>103923810</v>
      </c>
      <c r="M44" s="84" t="s">
        <v>119</v>
      </c>
      <c r="N44" s="84" t="s">
        <v>227</v>
      </c>
      <c r="O44" s="24" t="s">
        <v>228</v>
      </c>
      <c r="P44" s="84" t="s">
        <v>391</v>
      </c>
      <c r="Q44" s="84" t="s">
        <v>236</v>
      </c>
      <c r="R44" s="85">
        <v>1</v>
      </c>
      <c r="S44" s="85">
        <v>0.73</v>
      </c>
      <c r="T44" s="94"/>
      <c r="U44" s="94">
        <v>103923810</v>
      </c>
    </row>
    <row r="45" spans="1:21" s="29" customFormat="1">
      <c r="A45" s="84" t="s">
        <v>221</v>
      </c>
      <c r="B45" s="77" t="s">
        <v>392</v>
      </c>
      <c r="C45" s="84">
        <v>2015</v>
      </c>
      <c r="D45" s="77" t="s">
        <v>393</v>
      </c>
      <c r="E45" s="104" t="s">
        <v>394</v>
      </c>
      <c r="F45" s="77" t="s">
        <v>380</v>
      </c>
      <c r="G45" s="77" t="s">
        <v>380</v>
      </c>
      <c r="H45" s="77" t="s">
        <v>381</v>
      </c>
      <c r="I45" s="82">
        <v>42255</v>
      </c>
      <c r="J45" s="93">
        <v>1885221647</v>
      </c>
      <c r="K45" s="97">
        <v>0</v>
      </c>
      <c r="L45" s="94">
        <v>700000000</v>
      </c>
      <c r="M45" s="84" t="s">
        <v>119</v>
      </c>
      <c r="N45" s="84" t="s">
        <v>227</v>
      </c>
      <c r="O45" s="24" t="s">
        <v>228</v>
      </c>
      <c r="P45" s="84" t="s">
        <v>395</v>
      </c>
      <c r="Q45" s="84" t="s">
        <v>79</v>
      </c>
      <c r="R45" s="85">
        <v>1</v>
      </c>
      <c r="S45" s="96" t="s">
        <v>396</v>
      </c>
      <c r="T45" s="94"/>
      <c r="U45" s="94">
        <v>700000000</v>
      </c>
    </row>
    <row r="46" spans="1:21" s="29" customFormat="1">
      <c r="A46" s="84" t="s">
        <v>221</v>
      </c>
      <c r="B46" s="77" t="s">
        <v>392</v>
      </c>
      <c r="C46" s="84">
        <v>2015</v>
      </c>
      <c r="D46" s="77" t="s">
        <v>299</v>
      </c>
      <c r="E46" s="104" t="s">
        <v>394</v>
      </c>
      <c r="F46" s="77" t="s">
        <v>380</v>
      </c>
      <c r="G46" s="77" t="s">
        <v>380</v>
      </c>
      <c r="H46" s="77" t="s">
        <v>381</v>
      </c>
      <c r="I46" s="82">
        <v>42297</v>
      </c>
      <c r="J46" s="93">
        <v>1885221647</v>
      </c>
      <c r="K46" s="97">
        <v>0</v>
      </c>
      <c r="L46" s="94">
        <v>385221647</v>
      </c>
      <c r="M46" s="84" t="s">
        <v>119</v>
      </c>
      <c r="N46" s="84" t="s">
        <v>227</v>
      </c>
      <c r="O46" s="24" t="s">
        <v>228</v>
      </c>
      <c r="P46" s="84" t="s">
        <v>397</v>
      </c>
      <c r="Q46" s="84" t="s">
        <v>79</v>
      </c>
      <c r="R46" s="85">
        <v>1</v>
      </c>
      <c r="S46" s="96" t="s">
        <v>396</v>
      </c>
      <c r="T46" s="94"/>
      <c r="U46" s="94">
        <v>385221647</v>
      </c>
    </row>
    <row r="47" spans="1:21" s="29" customFormat="1">
      <c r="A47" s="84" t="s">
        <v>221</v>
      </c>
      <c r="B47" s="77" t="s">
        <v>398</v>
      </c>
      <c r="C47" s="84">
        <v>2015</v>
      </c>
      <c r="D47" s="77" t="s">
        <v>399</v>
      </c>
      <c r="E47" s="104" t="s">
        <v>400</v>
      </c>
      <c r="F47" s="77" t="s">
        <v>380</v>
      </c>
      <c r="G47" s="77" t="s">
        <v>380</v>
      </c>
      <c r="H47" s="77" t="s">
        <v>381</v>
      </c>
      <c r="I47" s="82">
        <v>42297</v>
      </c>
      <c r="J47" s="93">
        <v>750000000</v>
      </c>
      <c r="K47" s="97">
        <v>0</v>
      </c>
      <c r="L47" s="94">
        <v>386677238</v>
      </c>
      <c r="M47" s="84" t="s">
        <v>119</v>
      </c>
      <c r="N47" s="84" t="s">
        <v>227</v>
      </c>
      <c r="O47" s="24" t="s">
        <v>228</v>
      </c>
      <c r="P47" s="84" t="s">
        <v>401</v>
      </c>
      <c r="Q47" s="84" t="s">
        <v>34</v>
      </c>
      <c r="R47" s="85">
        <v>1</v>
      </c>
      <c r="S47" s="85">
        <v>0.95</v>
      </c>
      <c r="T47" s="94"/>
      <c r="U47" s="94">
        <v>386677238</v>
      </c>
    </row>
    <row r="48" spans="1:21" s="29" customFormat="1">
      <c r="A48" s="84" t="s">
        <v>221</v>
      </c>
      <c r="B48" s="77" t="s">
        <v>402</v>
      </c>
      <c r="C48" s="84">
        <v>2015</v>
      </c>
      <c r="D48" s="77" t="s">
        <v>403</v>
      </c>
      <c r="E48" s="104" t="s">
        <v>404</v>
      </c>
      <c r="F48" s="77" t="s">
        <v>28</v>
      </c>
      <c r="G48" s="77" t="s">
        <v>28</v>
      </c>
      <c r="H48" s="77" t="s">
        <v>405</v>
      </c>
      <c r="I48" s="82">
        <v>42149</v>
      </c>
      <c r="J48" s="93">
        <v>4000000000</v>
      </c>
      <c r="K48" s="97">
        <v>0</v>
      </c>
      <c r="L48" s="94">
        <v>4000000000</v>
      </c>
      <c r="M48" s="84" t="s">
        <v>119</v>
      </c>
      <c r="N48" s="84" t="s">
        <v>406</v>
      </c>
      <c r="O48" s="24" t="s">
        <v>228</v>
      </c>
      <c r="P48" s="84" t="s">
        <v>407</v>
      </c>
      <c r="Q48" s="84" t="s">
        <v>34</v>
      </c>
      <c r="R48" s="85">
        <v>1</v>
      </c>
      <c r="S48" s="85">
        <v>1</v>
      </c>
      <c r="T48" s="94"/>
      <c r="U48" s="94">
        <v>4000000000</v>
      </c>
    </row>
    <row r="49" spans="1:21" s="29" customFormat="1">
      <c r="A49" s="84" t="s">
        <v>221</v>
      </c>
      <c r="B49" s="77" t="s">
        <v>408</v>
      </c>
      <c r="C49" s="84">
        <v>2015</v>
      </c>
      <c r="D49" s="77" t="s">
        <v>409</v>
      </c>
      <c r="E49" s="104" t="s">
        <v>410</v>
      </c>
      <c r="F49" s="77" t="s">
        <v>28</v>
      </c>
      <c r="G49" s="77" t="s">
        <v>28</v>
      </c>
      <c r="H49" s="77" t="s">
        <v>405</v>
      </c>
      <c r="I49" s="82">
        <v>42319</v>
      </c>
      <c r="J49" s="93">
        <v>1031236508</v>
      </c>
      <c r="K49" s="97">
        <v>0</v>
      </c>
      <c r="L49" s="94">
        <v>1031236508.4</v>
      </c>
      <c r="M49" s="84" t="s">
        <v>119</v>
      </c>
      <c r="N49" s="84" t="s">
        <v>227</v>
      </c>
      <c r="O49" s="24" t="s">
        <v>228</v>
      </c>
      <c r="P49" s="84" t="s">
        <v>411</v>
      </c>
      <c r="Q49" s="84" t="s">
        <v>34</v>
      </c>
      <c r="R49" s="85">
        <v>1</v>
      </c>
      <c r="S49" s="85">
        <v>0.81</v>
      </c>
      <c r="T49" s="94"/>
      <c r="U49" s="94">
        <v>1031236508.4</v>
      </c>
    </row>
    <row r="50" spans="1:21" s="29" customFormat="1">
      <c r="A50" s="84" t="s">
        <v>221</v>
      </c>
      <c r="B50" s="77" t="s">
        <v>412</v>
      </c>
      <c r="C50" s="84">
        <v>2015</v>
      </c>
      <c r="D50" s="77" t="s">
        <v>413</v>
      </c>
      <c r="E50" s="104" t="s">
        <v>414</v>
      </c>
      <c r="F50" s="77" t="s">
        <v>28</v>
      </c>
      <c r="G50" s="77" t="s">
        <v>28</v>
      </c>
      <c r="H50" s="77" t="s">
        <v>405</v>
      </c>
      <c r="I50" s="82">
        <v>42199</v>
      </c>
      <c r="J50" s="93">
        <v>5000000000</v>
      </c>
      <c r="K50" s="97">
        <v>0</v>
      </c>
      <c r="L50" s="94">
        <v>5000000000</v>
      </c>
      <c r="M50" s="84" t="s">
        <v>119</v>
      </c>
      <c r="N50" s="84" t="s">
        <v>227</v>
      </c>
      <c r="O50" s="24" t="s">
        <v>228</v>
      </c>
      <c r="P50" s="84" t="s">
        <v>370</v>
      </c>
      <c r="Q50" s="84" t="s">
        <v>34</v>
      </c>
      <c r="R50" s="85">
        <v>1</v>
      </c>
      <c r="S50" s="85">
        <v>1</v>
      </c>
      <c r="T50" s="94"/>
      <c r="U50" s="94">
        <v>5000000000</v>
      </c>
    </row>
    <row r="51" spans="1:21" s="29" customFormat="1">
      <c r="A51" s="84" t="s">
        <v>221</v>
      </c>
      <c r="B51" s="77" t="s">
        <v>415</v>
      </c>
      <c r="C51" s="84">
        <v>2015</v>
      </c>
      <c r="D51" s="77" t="s">
        <v>372</v>
      </c>
      <c r="E51" s="104" t="s">
        <v>373</v>
      </c>
      <c r="F51" s="77" t="s">
        <v>265</v>
      </c>
      <c r="G51" s="77" t="s">
        <v>266</v>
      </c>
      <c r="H51" s="77" t="s">
        <v>374</v>
      </c>
      <c r="I51" s="82">
        <v>42132</v>
      </c>
      <c r="J51" s="93">
        <v>644800348</v>
      </c>
      <c r="K51" s="98">
        <v>148544190</v>
      </c>
      <c r="L51" s="94">
        <v>333116366</v>
      </c>
      <c r="M51" s="84" t="s">
        <v>119</v>
      </c>
      <c r="N51" s="84" t="s">
        <v>227</v>
      </c>
      <c r="O51" s="24" t="s">
        <v>228</v>
      </c>
      <c r="P51" s="84" t="s">
        <v>416</v>
      </c>
      <c r="Q51" s="84" t="s">
        <v>34</v>
      </c>
      <c r="R51" s="85">
        <v>1</v>
      </c>
      <c r="S51" s="96" t="s">
        <v>376</v>
      </c>
      <c r="T51" s="94"/>
      <c r="U51" s="94">
        <v>333116366</v>
      </c>
    </row>
    <row r="52" spans="1:21" s="29" customFormat="1">
      <c r="A52" s="84" t="s">
        <v>221</v>
      </c>
      <c r="B52" s="77" t="s">
        <v>417</v>
      </c>
      <c r="C52" s="84">
        <v>2015</v>
      </c>
      <c r="D52" s="77" t="s">
        <v>418</v>
      </c>
      <c r="E52" s="104" t="s">
        <v>419</v>
      </c>
      <c r="F52" s="77" t="s">
        <v>28</v>
      </c>
      <c r="G52" s="77" t="s">
        <v>28</v>
      </c>
      <c r="H52" s="77" t="s">
        <v>405</v>
      </c>
      <c r="I52" s="82">
        <v>42149</v>
      </c>
      <c r="J52" s="93">
        <v>538500000</v>
      </c>
      <c r="K52" s="97">
        <v>0</v>
      </c>
      <c r="L52" s="94">
        <v>538500000</v>
      </c>
      <c r="M52" s="84" t="s">
        <v>119</v>
      </c>
      <c r="N52" s="84" t="s">
        <v>227</v>
      </c>
      <c r="O52" s="24" t="s">
        <v>228</v>
      </c>
      <c r="P52" s="84" t="s">
        <v>420</v>
      </c>
      <c r="Q52" s="84" t="s">
        <v>79</v>
      </c>
      <c r="R52" s="85">
        <v>1</v>
      </c>
      <c r="S52" s="85">
        <v>0.9</v>
      </c>
      <c r="T52" s="94"/>
      <c r="U52" s="94">
        <v>538500000</v>
      </c>
    </row>
    <row r="53" spans="1:21" s="29" customFormat="1">
      <c r="A53" s="84" t="s">
        <v>221</v>
      </c>
      <c r="B53" s="77" t="s">
        <v>421</v>
      </c>
      <c r="C53" s="84">
        <v>2015</v>
      </c>
      <c r="D53" s="77" t="s">
        <v>422</v>
      </c>
      <c r="E53" s="104" t="s">
        <v>423</v>
      </c>
      <c r="F53" s="77" t="s">
        <v>28</v>
      </c>
      <c r="G53" s="77" t="s">
        <v>28</v>
      </c>
      <c r="H53" s="77" t="s">
        <v>405</v>
      </c>
      <c r="I53" s="82">
        <v>42149</v>
      </c>
      <c r="J53" s="93">
        <v>622778495</v>
      </c>
      <c r="K53" s="97">
        <v>0</v>
      </c>
      <c r="L53" s="94">
        <v>622778495</v>
      </c>
      <c r="M53" s="84" t="s">
        <v>119</v>
      </c>
      <c r="N53" s="84" t="s">
        <v>227</v>
      </c>
      <c r="O53" s="24" t="s">
        <v>228</v>
      </c>
      <c r="P53" s="84" t="s">
        <v>424</v>
      </c>
      <c r="Q53" s="84" t="s">
        <v>261</v>
      </c>
      <c r="R53" s="85">
        <v>1</v>
      </c>
      <c r="S53" s="85">
        <v>1</v>
      </c>
      <c r="T53" s="94"/>
      <c r="U53" s="94">
        <v>622778495</v>
      </c>
    </row>
    <row r="54" spans="1:21" s="29" customFormat="1">
      <c r="A54" s="84" t="s">
        <v>221</v>
      </c>
      <c r="B54" s="77" t="s">
        <v>425</v>
      </c>
      <c r="C54" s="84">
        <v>2015</v>
      </c>
      <c r="D54" s="77" t="s">
        <v>426</v>
      </c>
      <c r="E54" s="104" t="s">
        <v>427</v>
      </c>
      <c r="F54" s="77" t="s">
        <v>38</v>
      </c>
      <c r="G54" s="77" t="s">
        <v>38</v>
      </c>
      <c r="H54" s="77" t="s">
        <v>225</v>
      </c>
      <c r="I54" s="82">
        <v>42089</v>
      </c>
      <c r="J54" s="93">
        <v>8600000000</v>
      </c>
      <c r="K54" s="97">
        <v>0</v>
      </c>
      <c r="L54" s="94">
        <v>8600000000</v>
      </c>
      <c r="M54" s="84" t="s">
        <v>119</v>
      </c>
      <c r="N54" s="84" t="s">
        <v>227</v>
      </c>
      <c r="O54" s="24" t="s">
        <v>228</v>
      </c>
      <c r="P54" s="84" t="s">
        <v>428</v>
      </c>
      <c r="Q54" s="84" t="s">
        <v>236</v>
      </c>
      <c r="R54" s="85">
        <v>1</v>
      </c>
      <c r="S54" s="85">
        <v>0.87</v>
      </c>
      <c r="T54" s="94"/>
      <c r="U54" s="94">
        <v>8600000000</v>
      </c>
    </row>
    <row r="55" spans="1:21" s="29" customFormat="1">
      <c r="A55" s="84" t="s">
        <v>221</v>
      </c>
      <c r="B55" s="77" t="s">
        <v>429</v>
      </c>
      <c r="C55" s="84">
        <v>2015</v>
      </c>
      <c r="D55" s="77" t="s">
        <v>430</v>
      </c>
      <c r="E55" s="104" t="s">
        <v>431</v>
      </c>
      <c r="F55" s="77" t="s">
        <v>380</v>
      </c>
      <c r="G55" s="77" t="s">
        <v>380</v>
      </c>
      <c r="H55" s="77" t="s">
        <v>381</v>
      </c>
      <c r="I55" s="82">
        <v>42132</v>
      </c>
      <c r="J55" s="93">
        <v>773691705</v>
      </c>
      <c r="K55" s="97">
        <v>0</v>
      </c>
      <c r="L55" s="94">
        <v>350000000</v>
      </c>
      <c r="M55" s="84" t="s">
        <v>119</v>
      </c>
      <c r="N55" s="84" t="s">
        <v>227</v>
      </c>
      <c r="O55" s="24" t="s">
        <v>228</v>
      </c>
      <c r="P55" s="84" t="s">
        <v>432</v>
      </c>
      <c r="Q55" s="84" t="s">
        <v>34</v>
      </c>
      <c r="R55" s="85">
        <v>1</v>
      </c>
      <c r="S55" s="96" t="s">
        <v>433</v>
      </c>
      <c r="T55" s="94"/>
      <c r="U55" s="94">
        <v>350000000</v>
      </c>
    </row>
    <row r="56" spans="1:21" s="29" customFormat="1">
      <c r="A56" s="84" t="s">
        <v>221</v>
      </c>
      <c r="B56" s="77" t="s">
        <v>434</v>
      </c>
      <c r="C56" s="84">
        <v>2015</v>
      </c>
      <c r="D56" s="77" t="s">
        <v>435</v>
      </c>
      <c r="E56" s="104" t="s">
        <v>436</v>
      </c>
      <c r="F56" s="77" t="s">
        <v>38</v>
      </c>
      <c r="G56" s="77" t="s">
        <v>38</v>
      </c>
      <c r="H56" s="77" t="s">
        <v>225</v>
      </c>
      <c r="I56" s="82">
        <v>42199</v>
      </c>
      <c r="J56" s="93">
        <v>240000000</v>
      </c>
      <c r="K56" s="97">
        <v>0</v>
      </c>
      <c r="L56" s="94">
        <v>240000000</v>
      </c>
      <c r="M56" s="84" t="s">
        <v>119</v>
      </c>
      <c r="N56" s="84" t="s">
        <v>227</v>
      </c>
      <c r="O56" s="84" t="s">
        <v>437</v>
      </c>
      <c r="P56" s="84" t="s">
        <v>438</v>
      </c>
      <c r="Q56" s="84" t="s">
        <v>34</v>
      </c>
      <c r="R56" s="85">
        <v>1</v>
      </c>
      <c r="S56" s="85">
        <v>0.8</v>
      </c>
      <c r="T56" s="94"/>
      <c r="U56" s="94">
        <v>240000000</v>
      </c>
    </row>
    <row r="57" spans="1:21" s="29" customFormat="1">
      <c r="A57" s="84" t="s">
        <v>221</v>
      </c>
      <c r="B57" s="77" t="s">
        <v>439</v>
      </c>
      <c r="C57" s="84">
        <v>2015</v>
      </c>
      <c r="D57" s="77" t="s">
        <v>440</v>
      </c>
      <c r="E57" s="104" t="s">
        <v>441</v>
      </c>
      <c r="F57" s="77" t="s">
        <v>38</v>
      </c>
      <c r="G57" s="77" t="s">
        <v>38</v>
      </c>
      <c r="H57" s="77" t="s">
        <v>225</v>
      </c>
      <c r="I57" s="82">
        <v>42193</v>
      </c>
      <c r="J57" s="93">
        <v>240000000</v>
      </c>
      <c r="K57" s="97">
        <v>0</v>
      </c>
      <c r="L57" s="94">
        <v>1200000000</v>
      </c>
      <c r="M57" s="84" t="s">
        <v>119</v>
      </c>
      <c r="N57" s="84" t="s">
        <v>227</v>
      </c>
      <c r="O57" s="24" t="s">
        <v>228</v>
      </c>
      <c r="P57" s="84" t="s">
        <v>442</v>
      </c>
      <c r="Q57" s="84" t="s">
        <v>236</v>
      </c>
      <c r="R57" s="85">
        <v>1</v>
      </c>
      <c r="S57" s="85">
        <v>1</v>
      </c>
      <c r="T57" s="94"/>
      <c r="U57" s="94">
        <v>1200000000</v>
      </c>
    </row>
    <row r="58" spans="1:21" s="29" customFormat="1">
      <c r="A58" s="84" t="s">
        <v>221</v>
      </c>
      <c r="B58" s="77" t="s">
        <v>443</v>
      </c>
      <c r="C58" s="84">
        <v>2015</v>
      </c>
      <c r="D58" s="77" t="s">
        <v>444</v>
      </c>
      <c r="E58" s="104" t="s">
        <v>271</v>
      </c>
      <c r="F58" s="77" t="s">
        <v>38</v>
      </c>
      <c r="G58" s="77" t="s">
        <v>38</v>
      </c>
      <c r="H58" s="77" t="s">
        <v>225</v>
      </c>
      <c r="I58" s="82">
        <v>42199</v>
      </c>
      <c r="J58" s="93">
        <v>234252000</v>
      </c>
      <c r="K58" s="97">
        <v>0</v>
      </c>
      <c r="L58" s="94">
        <v>234252000</v>
      </c>
      <c r="M58" s="84" t="s">
        <v>119</v>
      </c>
      <c r="N58" s="84" t="s">
        <v>227</v>
      </c>
      <c r="O58" s="24" t="s">
        <v>228</v>
      </c>
      <c r="P58" s="84" t="s">
        <v>445</v>
      </c>
      <c r="Q58" s="84" t="s">
        <v>261</v>
      </c>
      <c r="R58" s="85">
        <v>1</v>
      </c>
      <c r="S58" s="85">
        <v>1</v>
      </c>
      <c r="T58" s="94"/>
      <c r="U58" s="94">
        <v>234252000</v>
      </c>
    </row>
    <row r="59" spans="1:21" s="29" customFormat="1">
      <c r="A59" s="84" t="s">
        <v>221</v>
      </c>
      <c r="B59" s="77" t="s">
        <v>446</v>
      </c>
      <c r="C59" s="84">
        <v>2015</v>
      </c>
      <c r="D59" s="77" t="s">
        <v>447</v>
      </c>
      <c r="E59" s="104" t="s">
        <v>448</v>
      </c>
      <c r="F59" s="77" t="s">
        <v>38</v>
      </c>
      <c r="G59" s="77" t="s">
        <v>38</v>
      </c>
      <c r="H59" s="77" t="s">
        <v>225</v>
      </c>
      <c r="I59" s="82">
        <v>41992</v>
      </c>
      <c r="J59" s="93">
        <v>1000000000</v>
      </c>
      <c r="K59" s="97">
        <v>0</v>
      </c>
      <c r="L59" s="94">
        <v>1000000000</v>
      </c>
      <c r="M59" s="84" t="s">
        <v>119</v>
      </c>
      <c r="N59" s="84" t="s">
        <v>449</v>
      </c>
      <c r="O59" s="84" t="s">
        <v>449</v>
      </c>
      <c r="P59" s="84" t="s">
        <v>450</v>
      </c>
      <c r="Q59" s="84" t="s">
        <v>54</v>
      </c>
      <c r="R59" s="85">
        <v>1</v>
      </c>
      <c r="S59" s="85">
        <v>1</v>
      </c>
      <c r="T59" s="94"/>
      <c r="U59" s="94">
        <v>1000000000</v>
      </c>
    </row>
    <row r="60" spans="1:21" s="29" customFormat="1">
      <c r="A60" s="84" t="s">
        <v>221</v>
      </c>
      <c r="B60" s="77" t="s">
        <v>451</v>
      </c>
      <c r="C60" s="84">
        <v>2015</v>
      </c>
      <c r="D60" s="77" t="s">
        <v>452</v>
      </c>
      <c r="E60" s="104" t="s">
        <v>453</v>
      </c>
      <c r="F60" s="77" t="s">
        <v>265</v>
      </c>
      <c r="G60" s="77" t="s">
        <v>295</v>
      </c>
      <c r="H60" s="77" t="s">
        <v>454</v>
      </c>
      <c r="I60" s="82">
        <v>42234</v>
      </c>
      <c r="J60" s="93">
        <v>19753716</v>
      </c>
      <c r="K60" s="93">
        <v>3966306</v>
      </c>
      <c r="L60" s="94">
        <v>15787410</v>
      </c>
      <c r="M60" s="84" t="s">
        <v>119</v>
      </c>
      <c r="N60" s="84" t="s">
        <v>227</v>
      </c>
      <c r="O60" s="24" t="s">
        <v>228</v>
      </c>
      <c r="P60" s="84" t="s">
        <v>455</v>
      </c>
      <c r="Q60" s="84" t="s">
        <v>34</v>
      </c>
      <c r="R60" s="85">
        <v>1</v>
      </c>
      <c r="S60" s="85">
        <v>1</v>
      </c>
      <c r="T60" s="94"/>
      <c r="U60" s="94">
        <v>15787410</v>
      </c>
    </row>
    <row r="61" spans="1:21" s="29" customFormat="1">
      <c r="A61" s="84" t="s">
        <v>221</v>
      </c>
      <c r="B61" s="77" t="s">
        <v>456</v>
      </c>
      <c r="C61" s="84">
        <v>2015</v>
      </c>
      <c r="D61" s="77" t="s">
        <v>457</v>
      </c>
      <c r="E61" s="104" t="s">
        <v>458</v>
      </c>
      <c r="F61" s="77" t="s">
        <v>265</v>
      </c>
      <c r="G61" s="77" t="s">
        <v>266</v>
      </c>
      <c r="H61" s="77" t="s">
        <v>374</v>
      </c>
      <c r="I61" s="82">
        <v>42297</v>
      </c>
      <c r="J61" s="93">
        <v>181772704</v>
      </c>
      <c r="K61" s="93">
        <v>38392314</v>
      </c>
      <c r="L61" s="94">
        <v>143380390</v>
      </c>
      <c r="M61" s="84" t="s">
        <v>119</v>
      </c>
      <c r="N61" s="84" t="s">
        <v>227</v>
      </c>
      <c r="O61" s="24" t="s">
        <v>228</v>
      </c>
      <c r="P61" s="84" t="s">
        <v>459</v>
      </c>
      <c r="Q61" s="84" t="s">
        <v>34</v>
      </c>
      <c r="R61" s="85">
        <v>1</v>
      </c>
      <c r="S61" s="85">
        <v>1</v>
      </c>
      <c r="T61" s="94"/>
      <c r="U61" s="94">
        <v>143380390</v>
      </c>
    </row>
    <row r="62" spans="1:21" s="29" customFormat="1">
      <c r="A62" s="84" t="s">
        <v>221</v>
      </c>
      <c r="B62" s="77" t="s">
        <v>460</v>
      </c>
      <c r="C62" s="84">
        <v>2015</v>
      </c>
      <c r="D62" s="77" t="s">
        <v>461</v>
      </c>
      <c r="E62" s="104" t="s">
        <v>462</v>
      </c>
      <c r="F62" s="77" t="s">
        <v>38</v>
      </c>
      <c r="G62" s="77" t="s">
        <v>38</v>
      </c>
      <c r="H62" s="77" t="s">
        <v>225</v>
      </c>
      <c r="I62" s="82">
        <v>42353</v>
      </c>
      <c r="J62" s="93">
        <v>413296451</v>
      </c>
      <c r="K62" s="97">
        <v>0</v>
      </c>
      <c r="L62" s="94">
        <v>413296451</v>
      </c>
      <c r="M62" s="84" t="s">
        <v>119</v>
      </c>
      <c r="N62" s="84" t="s">
        <v>227</v>
      </c>
      <c r="O62" s="24" t="s">
        <v>228</v>
      </c>
      <c r="P62" s="84" t="s">
        <v>463</v>
      </c>
      <c r="Q62" s="84" t="s">
        <v>34</v>
      </c>
      <c r="R62" s="85">
        <v>1</v>
      </c>
      <c r="S62" s="85">
        <v>1</v>
      </c>
      <c r="T62" s="94"/>
      <c r="U62" s="94">
        <v>413296451</v>
      </c>
    </row>
    <row r="63" spans="1:21" s="29" customFormat="1">
      <c r="A63" s="84" t="s">
        <v>221</v>
      </c>
      <c r="B63" s="77" t="s">
        <v>464</v>
      </c>
      <c r="C63" s="84">
        <v>2015</v>
      </c>
      <c r="D63" s="77" t="s">
        <v>465</v>
      </c>
      <c r="E63" s="104" t="s">
        <v>466</v>
      </c>
      <c r="F63" s="77" t="s">
        <v>38</v>
      </c>
      <c r="G63" s="77" t="s">
        <v>38</v>
      </c>
      <c r="H63" s="77" t="s">
        <v>225</v>
      </c>
      <c r="I63" s="82">
        <v>42353</v>
      </c>
      <c r="J63" s="93">
        <v>199000000</v>
      </c>
      <c r="K63" s="95">
        <v>0</v>
      </c>
      <c r="L63" s="94">
        <v>199000000</v>
      </c>
      <c r="M63" s="84" t="s">
        <v>119</v>
      </c>
      <c r="N63" s="84" t="s">
        <v>227</v>
      </c>
      <c r="O63" s="24" t="s">
        <v>228</v>
      </c>
      <c r="P63" s="84" t="s">
        <v>467</v>
      </c>
      <c r="Q63" s="84" t="s">
        <v>34</v>
      </c>
      <c r="R63" s="85">
        <v>1</v>
      </c>
      <c r="S63" s="85">
        <v>1</v>
      </c>
      <c r="T63" s="94"/>
      <c r="U63" s="94">
        <v>199000000</v>
      </c>
    </row>
    <row r="64" spans="1:21" s="29" customFormat="1">
      <c r="A64" s="84" t="s">
        <v>221</v>
      </c>
      <c r="B64" s="77" t="s">
        <v>468</v>
      </c>
      <c r="C64" s="84">
        <v>2015</v>
      </c>
      <c r="D64" s="77" t="s">
        <v>469</v>
      </c>
      <c r="E64" s="104" t="s">
        <v>470</v>
      </c>
      <c r="F64" s="77" t="s">
        <v>265</v>
      </c>
      <c r="G64" s="77" t="s">
        <v>295</v>
      </c>
      <c r="H64" s="77" t="s">
        <v>454</v>
      </c>
      <c r="I64" s="82">
        <v>42335</v>
      </c>
      <c r="J64" s="93">
        <v>48826078</v>
      </c>
      <c r="K64" s="93">
        <v>32550719</v>
      </c>
      <c r="L64" s="94">
        <v>16275359.609999999</v>
      </c>
      <c r="M64" s="84" t="s">
        <v>119</v>
      </c>
      <c r="N64" s="84" t="s">
        <v>227</v>
      </c>
      <c r="O64" s="24" t="s">
        <v>228</v>
      </c>
      <c r="P64" s="84" t="s">
        <v>471</v>
      </c>
      <c r="Q64" s="84" t="s">
        <v>34</v>
      </c>
      <c r="R64" s="85">
        <v>1</v>
      </c>
      <c r="S64" s="85">
        <v>1</v>
      </c>
      <c r="T64" s="94"/>
      <c r="U64" s="94">
        <v>16275359.609999999</v>
      </c>
    </row>
    <row r="65" spans="1:21" s="29" customFormat="1">
      <c r="A65" s="84" t="s">
        <v>221</v>
      </c>
      <c r="B65" s="77" t="s">
        <v>472</v>
      </c>
      <c r="C65" s="84">
        <v>2015</v>
      </c>
      <c r="D65" s="77" t="s">
        <v>473</v>
      </c>
      <c r="E65" s="104" t="s">
        <v>474</v>
      </c>
      <c r="F65" s="77" t="s">
        <v>280</v>
      </c>
      <c r="G65" s="77" t="s">
        <v>475</v>
      </c>
      <c r="H65" s="77" t="s">
        <v>476</v>
      </c>
      <c r="I65" s="82">
        <v>42335</v>
      </c>
      <c r="J65" s="93">
        <v>601873408</v>
      </c>
      <c r="K65" s="95">
        <v>0</v>
      </c>
      <c r="L65" s="94">
        <v>601873408</v>
      </c>
      <c r="M65" s="84" t="s">
        <v>477</v>
      </c>
      <c r="N65" s="84" t="s">
        <v>478</v>
      </c>
      <c r="O65" s="84" t="s">
        <v>479</v>
      </c>
      <c r="P65" s="84" t="s">
        <v>382</v>
      </c>
      <c r="Q65" s="84" t="s">
        <v>34</v>
      </c>
      <c r="R65" s="85">
        <v>1</v>
      </c>
      <c r="S65" s="85">
        <v>1</v>
      </c>
      <c r="T65" s="94">
        <v>54715764.363636367</v>
      </c>
      <c r="U65" s="94"/>
    </row>
    <row r="66" spans="1:21" s="29" customFormat="1">
      <c r="A66" s="84" t="s">
        <v>221</v>
      </c>
      <c r="B66" s="77" t="s">
        <v>480</v>
      </c>
      <c r="C66" s="84">
        <v>2015</v>
      </c>
      <c r="D66" s="77" t="s">
        <v>481</v>
      </c>
      <c r="E66" s="104" t="s">
        <v>385</v>
      </c>
      <c r="F66" s="77" t="s">
        <v>380</v>
      </c>
      <c r="G66" s="77" t="s">
        <v>380</v>
      </c>
      <c r="H66" s="77" t="s">
        <v>381</v>
      </c>
      <c r="I66" s="82">
        <v>42353</v>
      </c>
      <c r="J66" s="93">
        <v>2283722000</v>
      </c>
      <c r="K66" s="95">
        <v>0</v>
      </c>
      <c r="L66" s="94">
        <v>2283722000</v>
      </c>
      <c r="M66" s="84" t="s">
        <v>119</v>
      </c>
      <c r="N66" s="84" t="s">
        <v>227</v>
      </c>
      <c r="O66" s="24" t="s">
        <v>228</v>
      </c>
      <c r="P66" s="84" t="s">
        <v>482</v>
      </c>
      <c r="Q66" s="84" t="s">
        <v>236</v>
      </c>
      <c r="R66" s="85">
        <v>1</v>
      </c>
      <c r="S66" s="85">
        <v>0.8</v>
      </c>
      <c r="T66" s="94"/>
      <c r="U66" s="94">
        <v>2283722000</v>
      </c>
    </row>
    <row r="67" spans="1:21" s="29" customFormat="1">
      <c r="A67" s="84" t="s">
        <v>221</v>
      </c>
      <c r="B67" s="77" t="s">
        <v>483</v>
      </c>
      <c r="C67" s="84">
        <v>2015</v>
      </c>
      <c r="D67" s="77" t="s">
        <v>484</v>
      </c>
      <c r="E67" s="104" t="s">
        <v>485</v>
      </c>
      <c r="F67" s="77" t="s">
        <v>380</v>
      </c>
      <c r="G67" s="77" t="s">
        <v>380</v>
      </c>
      <c r="H67" s="77" t="s">
        <v>381</v>
      </c>
      <c r="I67" s="82">
        <v>42353</v>
      </c>
      <c r="J67" s="93">
        <v>5294480000</v>
      </c>
      <c r="K67" s="95">
        <v>0</v>
      </c>
      <c r="L67" s="94">
        <v>5294480000</v>
      </c>
      <c r="M67" s="84" t="s">
        <v>119</v>
      </c>
      <c r="N67" s="84" t="s">
        <v>227</v>
      </c>
      <c r="O67" s="24" t="s">
        <v>228</v>
      </c>
      <c r="P67" s="84" t="s">
        <v>486</v>
      </c>
      <c r="Q67" s="84" t="s">
        <v>79</v>
      </c>
      <c r="R67" s="85">
        <v>1</v>
      </c>
      <c r="S67" s="96" t="s">
        <v>487</v>
      </c>
      <c r="T67" s="94"/>
      <c r="U67" s="94">
        <v>5294480000</v>
      </c>
    </row>
    <row r="68" spans="1:21" s="29" customFormat="1">
      <c r="A68" s="84" t="s">
        <v>221</v>
      </c>
      <c r="B68" s="77" t="s">
        <v>488</v>
      </c>
      <c r="C68" s="84">
        <v>2015</v>
      </c>
      <c r="D68" s="77" t="s">
        <v>489</v>
      </c>
      <c r="E68" s="104" t="s">
        <v>490</v>
      </c>
      <c r="F68" s="77" t="s">
        <v>38</v>
      </c>
      <c r="G68" s="77" t="s">
        <v>38</v>
      </c>
      <c r="H68" s="77" t="s">
        <v>225</v>
      </c>
      <c r="I68" s="82">
        <v>41969</v>
      </c>
      <c r="J68" s="93">
        <v>300000000</v>
      </c>
      <c r="K68" s="95">
        <v>0</v>
      </c>
      <c r="L68" s="94">
        <v>300000000</v>
      </c>
      <c r="M68" s="84" t="s">
        <v>119</v>
      </c>
      <c r="N68" s="84" t="s">
        <v>227</v>
      </c>
      <c r="O68" s="24" t="s">
        <v>228</v>
      </c>
      <c r="P68" s="84" t="s">
        <v>382</v>
      </c>
      <c r="Q68" s="84" t="s">
        <v>34</v>
      </c>
      <c r="R68" s="85">
        <v>1</v>
      </c>
      <c r="S68" s="85">
        <v>1</v>
      </c>
      <c r="T68" s="94"/>
      <c r="U68" s="94">
        <v>300000000</v>
      </c>
    </row>
    <row r="69" spans="1:21" s="29" customFormat="1">
      <c r="A69" s="84" t="s">
        <v>221</v>
      </c>
      <c r="B69" s="77" t="s">
        <v>491</v>
      </c>
      <c r="C69" s="84">
        <v>2015</v>
      </c>
      <c r="D69" s="77" t="s">
        <v>492</v>
      </c>
      <c r="E69" s="104" t="s">
        <v>385</v>
      </c>
      <c r="F69" s="77" t="s">
        <v>380</v>
      </c>
      <c r="G69" s="77" t="s">
        <v>380</v>
      </c>
      <c r="H69" s="77" t="s">
        <v>381</v>
      </c>
      <c r="I69" s="82">
        <v>41984</v>
      </c>
      <c r="J69" s="93">
        <v>4200856289</v>
      </c>
      <c r="K69" s="95">
        <v>0</v>
      </c>
      <c r="L69" s="94">
        <v>4200856289</v>
      </c>
      <c r="M69" s="84" t="s">
        <v>119</v>
      </c>
      <c r="N69" s="84" t="s">
        <v>227</v>
      </c>
      <c r="O69" s="24" t="s">
        <v>228</v>
      </c>
      <c r="P69" s="84" t="s">
        <v>493</v>
      </c>
      <c r="Q69" s="84" t="s">
        <v>236</v>
      </c>
      <c r="R69" s="85">
        <v>1</v>
      </c>
      <c r="S69" s="96" t="s">
        <v>494</v>
      </c>
      <c r="T69" s="94"/>
      <c r="U69" s="94">
        <v>4200856289</v>
      </c>
    </row>
    <row r="70" spans="1:21" s="29" customFormat="1">
      <c r="A70" s="84" t="s">
        <v>221</v>
      </c>
      <c r="B70" s="77" t="s">
        <v>495</v>
      </c>
      <c r="C70" s="84">
        <v>2015</v>
      </c>
      <c r="D70" s="77" t="s">
        <v>496</v>
      </c>
      <c r="E70" s="104" t="s">
        <v>497</v>
      </c>
      <c r="F70" s="77" t="s">
        <v>265</v>
      </c>
      <c r="G70" s="77" t="s">
        <v>295</v>
      </c>
      <c r="H70" s="77" t="s">
        <v>454</v>
      </c>
      <c r="I70" s="82">
        <v>42033</v>
      </c>
      <c r="J70" s="93">
        <v>55596492</v>
      </c>
      <c r="K70" s="93">
        <v>41697369</v>
      </c>
      <c r="L70" s="94">
        <v>13899123</v>
      </c>
      <c r="M70" s="84" t="s">
        <v>119</v>
      </c>
      <c r="N70" s="84" t="s">
        <v>227</v>
      </c>
      <c r="O70" s="24" t="s">
        <v>228</v>
      </c>
      <c r="P70" s="84" t="s">
        <v>498</v>
      </c>
      <c r="Q70" s="84" t="s">
        <v>236</v>
      </c>
      <c r="R70" s="85">
        <v>1</v>
      </c>
      <c r="S70" s="85">
        <v>1</v>
      </c>
      <c r="T70" s="94"/>
      <c r="U70" s="94">
        <v>13899123</v>
      </c>
    </row>
    <row r="71" spans="1:21" s="29" customFormat="1">
      <c r="A71" s="84" t="s">
        <v>221</v>
      </c>
      <c r="B71" s="77" t="s">
        <v>499</v>
      </c>
      <c r="C71" s="84">
        <v>2015</v>
      </c>
      <c r="D71" s="77" t="s">
        <v>500</v>
      </c>
      <c r="E71" s="104" t="s">
        <v>501</v>
      </c>
      <c r="F71" s="77" t="s">
        <v>265</v>
      </c>
      <c r="G71" s="77" t="s">
        <v>266</v>
      </c>
      <c r="H71" s="77" t="s">
        <v>374</v>
      </c>
      <c r="I71" s="82">
        <v>42055</v>
      </c>
      <c r="J71" s="93">
        <v>684334961</v>
      </c>
      <c r="K71" s="93">
        <v>139200000</v>
      </c>
      <c r="L71" s="94">
        <v>545134961</v>
      </c>
      <c r="M71" s="84" t="s">
        <v>119</v>
      </c>
      <c r="N71" s="84" t="s">
        <v>502</v>
      </c>
      <c r="O71" s="24" t="s">
        <v>228</v>
      </c>
      <c r="P71" s="84" t="s">
        <v>375</v>
      </c>
      <c r="Q71" s="84" t="s">
        <v>34</v>
      </c>
      <c r="R71" s="85">
        <v>1</v>
      </c>
      <c r="S71" s="85">
        <v>1</v>
      </c>
      <c r="T71" s="94"/>
      <c r="U71" s="94">
        <v>545134961</v>
      </c>
    </row>
    <row r="72" spans="1:21" s="29" customFormat="1">
      <c r="A72" s="84" t="s">
        <v>221</v>
      </c>
      <c r="B72" s="77" t="s">
        <v>503</v>
      </c>
      <c r="C72" s="84">
        <v>2015</v>
      </c>
      <c r="D72" s="77" t="s">
        <v>378</v>
      </c>
      <c r="E72" s="104" t="s">
        <v>379</v>
      </c>
      <c r="F72" s="77" t="s">
        <v>380</v>
      </c>
      <c r="G72" s="77" t="s">
        <v>380</v>
      </c>
      <c r="H72" s="77" t="s">
        <v>381</v>
      </c>
      <c r="I72" s="82">
        <v>42055</v>
      </c>
      <c r="J72" s="93">
        <v>370017639</v>
      </c>
      <c r="K72" s="95">
        <v>0</v>
      </c>
      <c r="L72" s="94">
        <v>262387750</v>
      </c>
      <c r="M72" s="84" t="s">
        <v>119</v>
      </c>
      <c r="N72" s="84" t="s">
        <v>227</v>
      </c>
      <c r="O72" s="24" t="s">
        <v>228</v>
      </c>
      <c r="P72" s="84" t="s">
        <v>382</v>
      </c>
      <c r="Q72" s="84" t="s">
        <v>79</v>
      </c>
      <c r="R72" s="85">
        <v>1</v>
      </c>
      <c r="S72" s="85">
        <v>0.78</v>
      </c>
      <c r="T72" s="94"/>
      <c r="U72" s="94">
        <v>262387750</v>
      </c>
    </row>
    <row r="73" spans="1:21" s="29" customFormat="1">
      <c r="A73" s="84" t="s">
        <v>221</v>
      </c>
      <c r="B73" s="77" t="s">
        <v>504</v>
      </c>
      <c r="C73" s="84">
        <v>2015</v>
      </c>
      <c r="D73" s="77" t="s">
        <v>384</v>
      </c>
      <c r="E73" s="104" t="s">
        <v>385</v>
      </c>
      <c r="F73" s="77" t="s">
        <v>380</v>
      </c>
      <c r="G73" s="77" t="s">
        <v>380</v>
      </c>
      <c r="H73" s="77" t="s">
        <v>381</v>
      </c>
      <c r="I73" s="82">
        <v>42055</v>
      </c>
      <c r="J73" s="93">
        <v>6230098901</v>
      </c>
      <c r="K73" s="95">
        <v>0</v>
      </c>
      <c r="L73" s="94">
        <v>4439131612</v>
      </c>
      <c r="M73" s="84" t="s">
        <v>119</v>
      </c>
      <c r="N73" s="84" t="s">
        <v>227</v>
      </c>
      <c r="O73" s="24" t="s">
        <v>228</v>
      </c>
      <c r="P73" s="84" t="s">
        <v>505</v>
      </c>
      <c r="Q73" s="84" t="s">
        <v>34</v>
      </c>
      <c r="R73" s="85">
        <v>1</v>
      </c>
      <c r="S73" s="85">
        <v>0.95</v>
      </c>
      <c r="T73" s="94"/>
      <c r="U73" s="94">
        <v>4439131612</v>
      </c>
    </row>
    <row r="74" spans="1:21" s="29" customFormat="1">
      <c r="A74" s="84" t="s">
        <v>221</v>
      </c>
      <c r="B74" s="77" t="s">
        <v>506</v>
      </c>
      <c r="C74" s="84">
        <v>2015</v>
      </c>
      <c r="D74" s="77" t="s">
        <v>389</v>
      </c>
      <c r="E74" s="104" t="s">
        <v>390</v>
      </c>
      <c r="F74" s="77" t="s">
        <v>380</v>
      </c>
      <c r="G74" s="77" t="s">
        <v>380</v>
      </c>
      <c r="H74" s="77" t="s">
        <v>381</v>
      </c>
      <c r="I74" s="82">
        <v>42055</v>
      </c>
      <c r="J74" s="93">
        <v>750300000</v>
      </c>
      <c r="K74" s="95">
        <v>0</v>
      </c>
      <c r="L74" s="94">
        <v>750300000</v>
      </c>
      <c r="M74" s="84" t="s">
        <v>119</v>
      </c>
      <c r="N74" s="84" t="s">
        <v>227</v>
      </c>
      <c r="O74" s="24" t="s">
        <v>228</v>
      </c>
      <c r="P74" s="84" t="s">
        <v>391</v>
      </c>
      <c r="Q74" s="84" t="s">
        <v>236</v>
      </c>
      <c r="R74" s="85">
        <v>1</v>
      </c>
      <c r="S74" s="85">
        <v>0.73</v>
      </c>
      <c r="T74" s="94"/>
      <c r="U74" s="94">
        <v>750300000</v>
      </c>
    </row>
    <row r="75" spans="1:21" s="29" customFormat="1">
      <c r="A75" s="84" t="s">
        <v>221</v>
      </c>
      <c r="B75" s="77" t="s">
        <v>507</v>
      </c>
      <c r="C75" s="84">
        <v>2015</v>
      </c>
      <c r="D75" s="77" t="s">
        <v>299</v>
      </c>
      <c r="E75" s="104" t="s">
        <v>394</v>
      </c>
      <c r="F75" s="77" t="s">
        <v>380</v>
      </c>
      <c r="G75" s="77" t="s">
        <v>380</v>
      </c>
      <c r="H75" s="77" t="s">
        <v>381</v>
      </c>
      <c r="I75" s="82">
        <v>42055</v>
      </c>
      <c r="J75" s="93">
        <v>1885221647</v>
      </c>
      <c r="K75" s="95">
        <v>0</v>
      </c>
      <c r="L75" s="94">
        <v>800000000</v>
      </c>
      <c r="M75" s="84" t="s">
        <v>119</v>
      </c>
      <c r="N75" s="84" t="s">
        <v>227</v>
      </c>
      <c r="O75" s="24" t="s">
        <v>228</v>
      </c>
      <c r="P75" s="84" t="s">
        <v>397</v>
      </c>
      <c r="Q75" s="84" t="s">
        <v>79</v>
      </c>
      <c r="R75" s="85">
        <v>1</v>
      </c>
      <c r="S75" s="85">
        <v>0.98</v>
      </c>
      <c r="T75" s="94"/>
      <c r="U75" s="94">
        <v>800000000</v>
      </c>
    </row>
    <row r="76" spans="1:21" s="29" customFormat="1">
      <c r="A76" s="84" t="s">
        <v>221</v>
      </c>
      <c r="B76" s="77" t="s">
        <v>508</v>
      </c>
      <c r="C76" s="84">
        <v>2015</v>
      </c>
      <c r="D76" s="77" t="s">
        <v>509</v>
      </c>
      <c r="E76" s="104" t="s">
        <v>400</v>
      </c>
      <c r="F76" s="77" t="s">
        <v>380</v>
      </c>
      <c r="G76" s="77" t="s">
        <v>380</v>
      </c>
      <c r="H76" s="77" t="s">
        <v>381</v>
      </c>
      <c r="I76" s="82">
        <v>42055</v>
      </c>
      <c r="J76" s="93">
        <v>750000000</v>
      </c>
      <c r="K76" s="95">
        <v>0</v>
      </c>
      <c r="L76" s="94">
        <v>750000000</v>
      </c>
      <c r="M76" s="84" t="s">
        <v>119</v>
      </c>
      <c r="N76" s="84" t="s">
        <v>227</v>
      </c>
      <c r="O76" s="24" t="s">
        <v>228</v>
      </c>
      <c r="P76" s="84" t="s">
        <v>510</v>
      </c>
      <c r="Q76" s="84" t="s">
        <v>34</v>
      </c>
      <c r="R76" s="85">
        <v>1</v>
      </c>
      <c r="S76" s="85">
        <v>0.95</v>
      </c>
      <c r="T76" s="94"/>
      <c r="U76" s="94">
        <v>750000000</v>
      </c>
    </row>
    <row r="77" spans="1:21" s="29" customFormat="1">
      <c r="A77" s="84" t="s">
        <v>221</v>
      </c>
      <c r="B77" s="77" t="s">
        <v>511</v>
      </c>
      <c r="C77" s="84">
        <v>2015</v>
      </c>
      <c r="D77" s="77" t="s">
        <v>512</v>
      </c>
      <c r="E77" s="104" t="s">
        <v>513</v>
      </c>
      <c r="F77" s="77" t="s">
        <v>380</v>
      </c>
      <c r="G77" s="77" t="s">
        <v>380</v>
      </c>
      <c r="H77" s="77" t="s">
        <v>381</v>
      </c>
      <c r="I77" s="82">
        <v>42199</v>
      </c>
      <c r="J77" s="93">
        <v>8500000000</v>
      </c>
      <c r="K77" s="95">
        <v>0</v>
      </c>
      <c r="L77" s="94">
        <v>5000000000</v>
      </c>
      <c r="M77" s="84" t="s">
        <v>119</v>
      </c>
      <c r="N77" s="84" t="s">
        <v>227</v>
      </c>
      <c r="O77" s="24" t="s">
        <v>228</v>
      </c>
      <c r="P77" s="28" t="s">
        <v>514</v>
      </c>
      <c r="Q77" s="84" t="s">
        <v>34</v>
      </c>
      <c r="R77" s="85">
        <v>1</v>
      </c>
      <c r="S77" s="85">
        <v>1</v>
      </c>
      <c r="T77" s="94"/>
      <c r="U77" s="94">
        <v>5000000000</v>
      </c>
    </row>
    <row r="78" spans="1:21" s="29" customFormat="1">
      <c r="A78" s="84" t="s">
        <v>221</v>
      </c>
      <c r="B78" s="77" t="s">
        <v>515</v>
      </c>
      <c r="C78" s="77">
        <v>2016</v>
      </c>
      <c r="D78" s="77" t="s">
        <v>516</v>
      </c>
      <c r="E78" s="105" t="s">
        <v>259</v>
      </c>
      <c r="F78" s="5" t="s">
        <v>38</v>
      </c>
      <c r="G78" s="5" t="s">
        <v>38</v>
      </c>
      <c r="H78" s="5" t="s">
        <v>225</v>
      </c>
      <c r="I78" s="69">
        <v>42402</v>
      </c>
      <c r="J78" s="93">
        <f>K78+L78</f>
        <v>1200000000</v>
      </c>
      <c r="K78" s="31">
        <v>0</v>
      </c>
      <c r="L78" s="8">
        <v>1200000000</v>
      </c>
      <c r="M78" s="5" t="s">
        <v>119</v>
      </c>
      <c r="N78" s="5" t="s">
        <v>119</v>
      </c>
      <c r="O78" s="24" t="s">
        <v>228</v>
      </c>
      <c r="P78" s="28" t="s">
        <v>510</v>
      </c>
      <c r="Q78" s="84" t="s">
        <v>261</v>
      </c>
      <c r="R78" s="85">
        <v>1</v>
      </c>
      <c r="S78" s="85">
        <v>1</v>
      </c>
      <c r="T78" s="8"/>
      <c r="U78" s="8">
        <f t="shared" ref="U78:U100" si="0">L78</f>
        <v>1200000000</v>
      </c>
    </row>
    <row r="79" spans="1:21" s="29" customFormat="1">
      <c r="A79" s="84" t="s">
        <v>221</v>
      </c>
      <c r="B79" s="77" t="s">
        <v>517</v>
      </c>
      <c r="C79" s="77">
        <v>2016</v>
      </c>
      <c r="D79" s="77" t="s">
        <v>518</v>
      </c>
      <c r="E79" s="105" t="s">
        <v>513</v>
      </c>
      <c r="F79" s="28" t="s">
        <v>380</v>
      </c>
      <c r="G79" s="28" t="s">
        <v>380</v>
      </c>
      <c r="H79" s="5" t="s">
        <v>381</v>
      </c>
      <c r="I79" s="69">
        <v>42402</v>
      </c>
      <c r="J79" s="93">
        <f>K79+L79</f>
        <v>3500000000</v>
      </c>
      <c r="K79" s="31">
        <v>0</v>
      </c>
      <c r="L79" s="8">
        <v>3500000000</v>
      </c>
      <c r="M79" s="5" t="s">
        <v>119</v>
      </c>
      <c r="N79" s="5" t="s">
        <v>119</v>
      </c>
      <c r="O79" s="24" t="s">
        <v>228</v>
      </c>
      <c r="P79" s="28" t="s">
        <v>519</v>
      </c>
      <c r="Q79" s="24" t="s">
        <v>34</v>
      </c>
      <c r="R79" s="85">
        <v>1</v>
      </c>
      <c r="S79" s="85">
        <v>1</v>
      </c>
      <c r="T79" s="8"/>
      <c r="U79" s="8">
        <f t="shared" si="0"/>
        <v>3500000000</v>
      </c>
    </row>
    <row r="80" spans="1:21" s="29" customFormat="1">
      <c r="A80" s="84" t="s">
        <v>221</v>
      </c>
      <c r="B80" s="77" t="s">
        <v>520</v>
      </c>
      <c r="C80" s="77">
        <v>2016</v>
      </c>
      <c r="D80" s="77" t="s">
        <v>521</v>
      </c>
      <c r="E80" s="105" t="s">
        <v>522</v>
      </c>
      <c r="F80" s="5" t="s">
        <v>38</v>
      </c>
      <c r="G80" s="5" t="s">
        <v>38</v>
      </c>
      <c r="H80" s="5" t="s">
        <v>225</v>
      </c>
      <c r="I80" s="69">
        <v>42459</v>
      </c>
      <c r="J80" s="93">
        <f>K80+L80</f>
        <v>1500000000</v>
      </c>
      <c r="K80" s="31">
        <v>0</v>
      </c>
      <c r="L80" s="8">
        <v>1500000000</v>
      </c>
      <c r="M80" s="5" t="s">
        <v>119</v>
      </c>
      <c r="N80" s="5" t="s">
        <v>119</v>
      </c>
      <c r="O80" s="24" t="s">
        <v>228</v>
      </c>
      <c r="P80" s="28" t="str">
        <f>VLOOKUP(B80,[1]Hoja1!B$3:E$101,3,0)</f>
        <v>Promoción de productos turísticos en el marco de la estrategia turismo y deporte</v>
      </c>
      <c r="Q80" s="24" t="s">
        <v>64</v>
      </c>
      <c r="R80" s="85">
        <v>1</v>
      </c>
      <c r="S80" s="85">
        <v>1</v>
      </c>
      <c r="T80" s="8"/>
      <c r="U80" s="8">
        <f t="shared" si="0"/>
        <v>1500000000</v>
      </c>
    </row>
    <row r="81" spans="1:21" s="29" customFormat="1">
      <c r="A81" s="84" t="s">
        <v>221</v>
      </c>
      <c r="B81" s="77" t="s">
        <v>523</v>
      </c>
      <c r="C81" s="77">
        <v>2016</v>
      </c>
      <c r="D81" s="77" t="s">
        <v>524</v>
      </c>
      <c r="E81" s="105" t="s">
        <v>525</v>
      </c>
      <c r="F81" s="5" t="s">
        <v>38</v>
      </c>
      <c r="G81" s="5" t="s">
        <v>38</v>
      </c>
      <c r="H81" s="5" t="s">
        <v>225</v>
      </c>
      <c r="I81" s="69">
        <v>42459</v>
      </c>
      <c r="J81" s="93">
        <f>K81+L81</f>
        <v>531464244</v>
      </c>
      <c r="K81" s="31">
        <v>0</v>
      </c>
      <c r="L81" s="8">
        <v>531464244</v>
      </c>
      <c r="M81" s="5" t="s">
        <v>119</v>
      </c>
      <c r="N81" s="5" t="s">
        <v>119</v>
      </c>
      <c r="O81" s="24" t="s">
        <v>228</v>
      </c>
      <c r="P81" s="28" t="str">
        <f>VLOOKUP(B81,[1]Hoja1!B$3:E$101,3,0)</f>
        <v>Administración y optimización de la Red Nacional de Puntos de Información Turística</v>
      </c>
      <c r="Q81" s="24" t="s">
        <v>64</v>
      </c>
      <c r="R81" s="75">
        <v>1</v>
      </c>
      <c r="S81" s="75">
        <v>0.95</v>
      </c>
      <c r="T81" s="8"/>
      <c r="U81" s="8">
        <f t="shared" si="0"/>
        <v>531464244</v>
      </c>
    </row>
    <row r="82" spans="1:21" s="29" customFormat="1">
      <c r="A82" s="84" t="s">
        <v>221</v>
      </c>
      <c r="B82" s="77" t="s">
        <v>526</v>
      </c>
      <c r="C82" s="77">
        <v>2016</v>
      </c>
      <c r="D82" s="77" t="s">
        <v>527</v>
      </c>
      <c r="E82" s="105" t="s">
        <v>528</v>
      </c>
      <c r="F82" s="5" t="s">
        <v>38</v>
      </c>
      <c r="G82" s="5" t="s">
        <v>38</v>
      </c>
      <c r="H82" s="5" t="s">
        <v>225</v>
      </c>
      <c r="I82" s="69">
        <v>42487</v>
      </c>
      <c r="J82" s="31">
        <f>K82+L82</f>
        <v>1039508000</v>
      </c>
      <c r="K82" s="31">
        <v>0</v>
      </c>
      <c r="L82" s="8">
        <v>1039508000</v>
      </c>
      <c r="M82" s="5" t="s">
        <v>119</v>
      </c>
      <c r="N82" s="5" t="s">
        <v>119</v>
      </c>
      <c r="O82" s="5" t="s">
        <v>529</v>
      </c>
      <c r="P82" s="28" t="s">
        <v>530</v>
      </c>
      <c r="Q82" s="24" t="s">
        <v>64</v>
      </c>
      <c r="R82" s="85">
        <v>0.82</v>
      </c>
      <c r="S82" s="85">
        <v>0.77</v>
      </c>
      <c r="T82" s="8"/>
      <c r="U82" s="8">
        <f t="shared" si="0"/>
        <v>1039508000</v>
      </c>
    </row>
    <row r="83" spans="1:21" s="29" customFormat="1">
      <c r="A83" s="84" t="s">
        <v>221</v>
      </c>
      <c r="B83" s="77" t="s">
        <v>531</v>
      </c>
      <c r="C83" s="77">
        <v>2016</v>
      </c>
      <c r="D83" s="77" t="s">
        <v>532</v>
      </c>
      <c r="E83" s="105" t="s">
        <v>533</v>
      </c>
      <c r="F83" s="5" t="s">
        <v>38</v>
      </c>
      <c r="G83" s="5" t="s">
        <v>38</v>
      </c>
      <c r="H83" s="5" t="s">
        <v>225</v>
      </c>
      <c r="I83" s="69">
        <v>42402</v>
      </c>
      <c r="J83" s="31">
        <v>5500000000</v>
      </c>
      <c r="K83" s="31">
        <v>0</v>
      </c>
      <c r="L83" s="31">
        <v>5500000000</v>
      </c>
      <c r="M83" s="5" t="s">
        <v>119</v>
      </c>
      <c r="N83" s="5" t="s">
        <v>119</v>
      </c>
      <c r="O83" s="24" t="s">
        <v>228</v>
      </c>
      <c r="P83" s="28" t="str">
        <f>VLOOKUP(B83,[1]Hoja1!B$3:E$101,3,0)</f>
        <v>Plan de promoción - Campaña Nacional Turismo 2016</v>
      </c>
      <c r="Q83" s="24" t="s">
        <v>79</v>
      </c>
      <c r="R83" s="85">
        <v>1</v>
      </c>
      <c r="S83" s="85">
        <v>1</v>
      </c>
      <c r="T83" s="8"/>
      <c r="U83" s="8">
        <f t="shared" si="0"/>
        <v>5500000000</v>
      </c>
    </row>
    <row r="84" spans="1:21" s="29" customFormat="1">
      <c r="A84" s="84" t="s">
        <v>221</v>
      </c>
      <c r="B84" s="77" t="s">
        <v>534</v>
      </c>
      <c r="C84" s="77">
        <v>2016</v>
      </c>
      <c r="D84" s="77" t="s">
        <v>535</v>
      </c>
      <c r="E84" s="105" t="s">
        <v>536</v>
      </c>
      <c r="F84" s="5" t="s">
        <v>38</v>
      </c>
      <c r="G84" s="5" t="s">
        <v>38</v>
      </c>
      <c r="H84" s="5" t="s">
        <v>225</v>
      </c>
      <c r="I84" s="69">
        <v>42402</v>
      </c>
      <c r="J84" s="31">
        <f t="shared" ref="J84:J94" si="1">K84+L84</f>
        <v>4000000000</v>
      </c>
      <c r="K84" s="31">
        <v>0</v>
      </c>
      <c r="L84" s="8">
        <f>1300000000+1500000000+1200000000</f>
        <v>4000000000</v>
      </c>
      <c r="M84" s="5" t="s">
        <v>119</v>
      </c>
      <c r="N84" s="5" t="s">
        <v>119</v>
      </c>
      <c r="O84" s="5" t="s">
        <v>537</v>
      </c>
      <c r="P84" s="28" t="s">
        <v>538</v>
      </c>
      <c r="Q84" s="24" t="s">
        <v>79</v>
      </c>
      <c r="R84" s="85">
        <v>1</v>
      </c>
      <c r="S84" s="85">
        <v>1</v>
      </c>
      <c r="T84" s="8"/>
      <c r="U84" s="8">
        <f t="shared" si="0"/>
        <v>4000000000</v>
      </c>
    </row>
    <row r="85" spans="1:21" s="29" customFormat="1">
      <c r="A85" s="84" t="s">
        <v>221</v>
      </c>
      <c r="B85" s="77" t="s">
        <v>539</v>
      </c>
      <c r="C85" s="77">
        <v>2016</v>
      </c>
      <c r="D85" s="77" t="s">
        <v>447</v>
      </c>
      <c r="E85" s="105" t="s">
        <v>540</v>
      </c>
      <c r="F85" s="5" t="s">
        <v>38</v>
      </c>
      <c r="G85" s="5" t="s">
        <v>38</v>
      </c>
      <c r="H85" s="5" t="s">
        <v>225</v>
      </c>
      <c r="I85" s="69">
        <v>42402</v>
      </c>
      <c r="J85" s="31">
        <f t="shared" si="1"/>
        <v>1000000000</v>
      </c>
      <c r="K85" s="31">
        <v>0</v>
      </c>
      <c r="L85" s="8">
        <v>1000000000</v>
      </c>
      <c r="M85" s="5" t="s">
        <v>119</v>
      </c>
      <c r="N85" s="5" t="s">
        <v>119</v>
      </c>
      <c r="O85" s="24" t="s">
        <v>228</v>
      </c>
      <c r="P85" s="28" t="str">
        <f>VLOOKUP(B85,[1]Hoja1!B$3:E$101,3,0)</f>
        <v>Apoyo a la promoción para destinos turísticos en estado de emergencia</v>
      </c>
      <c r="Q85" s="24" t="s">
        <v>54</v>
      </c>
      <c r="R85" s="85">
        <v>1</v>
      </c>
      <c r="S85" s="85">
        <v>1</v>
      </c>
      <c r="T85" s="8"/>
      <c r="U85" s="8">
        <f t="shared" si="0"/>
        <v>1000000000</v>
      </c>
    </row>
    <row r="86" spans="1:21" s="29" customFormat="1">
      <c r="A86" s="84" t="s">
        <v>221</v>
      </c>
      <c r="B86" s="77" t="s">
        <v>541</v>
      </c>
      <c r="C86" s="77">
        <v>2016</v>
      </c>
      <c r="D86" s="77" t="s">
        <v>542</v>
      </c>
      <c r="E86" s="105" t="s">
        <v>543</v>
      </c>
      <c r="F86" s="28" t="s">
        <v>265</v>
      </c>
      <c r="G86" s="28" t="s">
        <v>266</v>
      </c>
      <c r="H86" s="5" t="s">
        <v>267</v>
      </c>
      <c r="I86" s="69">
        <v>42487</v>
      </c>
      <c r="J86" s="31">
        <f t="shared" si="1"/>
        <v>668730715</v>
      </c>
      <c r="K86" s="93">
        <v>156500000</v>
      </c>
      <c r="L86" s="8">
        <v>512230715</v>
      </c>
      <c r="M86" s="5" t="s">
        <v>119</v>
      </c>
      <c r="N86" s="5" t="s">
        <v>119</v>
      </c>
      <c r="O86" s="24" t="s">
        <v>228</v>
      </c>
      <c r="P86" s="28" t="str">
        <f>VLOOKUP(B86,[1]Hoja1!B$3:E$101,3,0)</f>
        <v>Participación de agencias de viajes colombianas en ferias y ruedas de negocios internacionales 2016</v>
      </c>
      <c r="Q86" s="24" t="s">
        <v>34</v>
      </c>
      <c r="R86" s="85">
        <v>1</v>
      </c>
      <c r="S86" s="85">
        <v>1</v>
      </c>
      <c r="T86" s="8"/>
      <c r="U86" s="8">
        <f t="shared" si="0"/>
        <v>512230715</v>
      </c>
    </row>
    <row r="87" spans="1:21" s="29" customFormat="1">
      <c r="A87" s="84" t="s">
        <v>221</v>
      </c>
      <c r="B87" s="77" t="s">
        <v>544</v>
      </c>
      <c r="C87" s="77">
        <v>2016</v>
      </c>
      <c r="D87" s="77" t="s">
        <v>545</v>
      </c>
      <c r="E87" s="105" t="s">
        <v>546</v>
      </c>
      <c r="F87" s="5" t="s">
        <v>38</v>
      </c>
      <c r="G87" s="5" t="s">
        <v>38</v>
      </c>
      <c r="H87" s="5" t="s">
        <v>225</v>
      </c>
      <c r="I87" s="69">
        <v>42487</v>
      </c>
      <c r="J87" s="31">
        <f t="shared" si="1"/>
        <v>3791821712</v>
      </c>
      <c r="K87" s="31">
        <v>0</v>
      </c>
      <c r="L87" s="8">
        <v>3791821712</v>
      </c>
      <c r="M87" s="5" t="s">
        <v>119</v>
      </c>
      <c r="N87" s="5" t="s">
        <v>119</v>
      </c>
      <c r="O87" s="24" t="s">
        <v>228</v>
      </c>
      <c r="P87" s="28" t="str">
        <f>VLOOKUP(B87,[1]Hoja1!B$3:E$101,3,0)</f>
        <v>50th Best Restaurants</v>
      </c>
      <c r="Q87" s="24" t="s">
        <v>64</v>
      </c>
      <c r="R87" s="75">
        <v>0.81</v>
      </c>
      <c r="S87" s="75">
        <v>0.94</v>
      </c>
      <c r="T87" s="8"/>
      <c r="U87" s="8">
        <f t="shared" si="0"/>
        <v>3791821712</v>
      </c>
    </row>
    <row r="88" spans="1:21" s="29" customFormat="1">
      <c r="A88" s="84" t="s">
        <v>221</v>
      </c>
      <c r="B88" s="77" t="s">
        <v>547</v>
      </c>
      <c r="C88" s="77">
        <v>2016</v>
      </c>
      <c r="D88" s="77" t="s">
        <v>548</v>
      </c>
      <c r="E88" s="105" t="s">
        <v>385</v>
      </c>
      <c r="F88" s="28" t="s">
        <v>380</v>
      </c>
      <c r="G88" s="28" t="s">
        <v>380</v>
      </c>
      <c r="H88" s="5" t="s">
        <v>381</v>
      </c>
      <c r="I88" s="69">
        <v>42474</v>
      </c>
      <c r="J88" s="31">
        <f t="shared" si="1"/>
        <v>860553000</v>
      </c>
      <c r="K88" s="31">
        <v>0</v>
      </c>
      <c r="L88" s="8">
        <v>860553000</v>
      </c>
      <c r="M88" s="5" t="s">
        <v>119</v>
      </c>
      <c r="N88" s="5" t="s">
        <v>119</v>
      </c>
      <c r="O88" s="24" t="s">
        <v>228</v>
      </c>
      <c r="P88" s="28" t="str">
        <f>VLOOKUP(B88,[1]Hoja1!B$3:E$101,3,0)</f>
        <v>Alianza Pacífico 2016</v>
      </c>
      <c r="Q88" s="24" t="s">
        <v>79</v>
      </c>
      <c r="R88" s="75">
        <v>1</v>
      </c>
      <c r="S88" s="75">
        <v>0.95</v>
      </c>
      <c r="T88" s="8"/>
      <c r="U88" s="8">
        <f t="shared" si="0"/>
        <v>860553000</v>
      </c>
    </row>
    <row r="89" spans="1:21" s="29" customFormat="1">
      <c r="A89" s="84" t="s">
        <v>221</v>
      </c>
      <c r="B89" s="77" t="s">
        <v>549</v>
      </c>
      <c r="C89" s="77">
        <v>2016</v>
      </c>
      <c r="D89" s="77" t="s">
        <v>550</v>
      </c>
      <c r="E89" s="105" t="s">
        <v>551</v>
      </c>
      <c r="F89" s="28" t="s">
        <v>380</v>
      </c>
      <c r="G89" s="28" t="s">
        <v>380</v>
      </c>
      <c r="H89" s="5" t="s">
        <v>381</v>
      </c>
      <c r="I89" s="69">
        <v>42507</v>
      </c>
      <c r="J89" s="31">
        <f t="shared" si="1"/>
        <v>700000000</v>
      </c>
      <c r="K89" s="31">
        <v>0</v>
      </c>
      <c r="L89" s="8">
        <v>700000000</v>
      </c>
      <c r="M89" s="5" t="s">
        <v>119</v>
      </c>
      <c r="N89" s="5" t="s">
        <v>119</v>
      </c>
      <c r="O89" s="24" t="s">
        <v>228</v>
      </c>
      <c r="P89" s="28" t="s">
        <v>552</v>
      </c>
      <c r="Q89" s="24" t="s">
        <v>79</v>
      </c>
      <c r="R89" s="75">
        <v>0.7</v>
      </c>
      <c r="S89" s="75">
        <v>0.8</v>
      </c>
      <c r="T89" s="8"/>
      <c r="U89" s="8">
        <f t="shared" si="0"/>
        <v>700000000</v>
      </c>
    </row>
    <row r="90" spans="1:21" s="29" customFormat="1">
      <c r="A90" s="84" t="s">
        <v>221</v>
      </c>
      <c r="B90" s="77" t="s">
        <v>553</v>
      </c>
      <c r="C90" s="77">
        <v>2016</v>
      </c>
      <c r="D90" s="77" t="s">
        <v>554</v>
      </c>
      <c r="E90" s="105" t="s">
        <v>555</v>
      </c>
      <c r="F90" s="5" t="s">
        <v>38</v>
      </c>
      <c r="G90" s="5" t="s">
        <v>38</v>
      </c>
      <c r="H90" s="5" t="s">
        <v>225</v>
      </c>
      <c r="I90" s="69">
        <v>42507</v>
      </c>
      <c r="J90" s="31">
        <f t="shared" si="1"/>
        <v>1490000000</v>
      </c>
      <c r="K90" s="31">
        <v>0</v>
      </c>
      <c r="L90" s="8">
        <v>1490000000</v>
      </c>
      <c r="M90" s="5" t="s">
        <v>119</v>
      </c>
      <c r="N90" s="5" t="s">
        <v>119</v>
      </c>
      <c r="O90" s="24" t="s">
        <v>228</v>
      </c>
      <c r="P90" s="28" t="s">
        <v>556</v>
      </c>
      <c r="Q90" s="24" t="s">
        <v>79</v>
      </c>
      <c r="R90" s="75">
        <v>1</v>
      </c>
      <c r="S90" s="75">
        <v>1</v>
      </c>
      <c r="T90" s="8"/>
      <c r="U90" s="8">
        <f t="shared" si="0"/>
        <v>1490000000</v>
      </c>
    </row>
    <row r="91" spans="1:21" s="29" customFormat="1">
      <c r="A91" s="84" t="s">
        <v>221</v>
      </c>
      <c r="B91" s="77" t="s">
        <v>557</v>
      </c>
      <c r="C91" s="77">
        <v>2016</v>
      </c>
      <c r="D91" s="77" t="s">
        <v>558</v>
      </c>
      <c r="E91" s="105" t="s">
        <v>551</v>
      </c>
      <c r="F91" s="28" t="s">
        <v>380</v>
      </c>
      <c r="G91" s="28" t="s">
        <v>380</v>
      </c>
      <c r="H91" s="5" t="s">
        <v>381</v>
      </c>
      <c r="I91" s="69">
        <v>42507</v>
      </c>
      <c r="J91" s="31">
        <f t="shared" si="1"/>
        <v>1888017000</v>
      </c>
      <c r="K91" s="31">
        <v>0</v>
      </c>
      <c r="L91" s="8">
        <v>1888017000</v>
      </c>
      <c r="M91" s="5" t="s">
        <v>119</v>
      </c>
      <c r="N91" s="5" t="s">
        <v>119</v>
      </c>
      <c r="O91" s="24" t="s">
        <v>228</v>
      </c>
      <c r="P91" s="28" t="str">
        <f>VLOOKUP(B91,[1]Hoja1!B$3:E$101,3,0)</f>
        <v>Ferias internacionales 2do. semestre 2016</v>
      </c>
      <c r="Q91" s="24" t="s">
        <v>34</v>
      </c>
      <c r="R91" s="75">
        <v>1</v>
      </c>
      <c r="S91" s="75">
        <v>0.94</v>
      </c>
      <c r="T91" s="8"/>
      <c r="U91" s="8">
        <f t="shared" si="0"/>
        <v>1888017000</v>
      </c>
    </row>
    <row r="92" spans="1:21" s="29" customFormat="1">
      <c r="A92" s="84" t="s">
        <v>221</v>
      </c>
      <c r="B92" s="77" t="s">
        <v>559</v>
      </c>
      <c r="C92" s="77">
        <v>2016</v>
      </c>
      <c r="D92" s="77" t="s">
        <v>560</v>
      </c>
      <c r="E92" s="105" t="s">
        <v>561</v>
      </c>
      <c r="F92" s="28" t="s">
        <v>380</v>
      </c>
      <c r="G92" s="28" t="s">
        <v>380</v>
      </c>
      <c r="H92" s="5" t="s">
        <v>381</v>
      </c>
      <c r="I92" s="69">
        <v>42507</v>
      </c>
      <c r="J92" s="31">
        <f t="shared" si="1"/>
        <v>500000000</v>
      </c>
      <c r="K92" s="31">
        <v>0</v>
      </c>
      <c r="L92" s="8">
        <v>500000000</v>
      </c>
      <c r="M92" s="5" t="s">
        <v>119</v>
      </c>
      <c r="N92" s="5" t="s">
        <v>119</v>
      </c>
      <c r="O92" s="5" t="s">
        <v>562</v>
      </c>
      <c r="P92" s="28" t="str">
        <f>VLOOKUP(B92,[1]Hoja1!B$3:E$101,3,0)</f>
        <v>Colombia Nature Travel Mart Rueda de Negocios 2016</v>
      </c>
      <c r="Q92" s="24" t="s">
        <v>79</v>
      </c>
      <c r="R92" s="75">
        <v>1</v>
      </c>
      <c r="S92" s="75">
        <v>0.89</v>
      </c>
      <c r="T92" s="8"/>
      <c r="U92" s="8">
        <f t="shared" si="0"/>
        <v>500000000</v>
      </c>
    </row>
    <row r="93" spans="1:21" s="29" customFormat="1">
      <c r="A93" s="84" t="s">
        <v>221</v>
      </c>
      <c r="B93" s="77" t="s">
        <v>563</v>
      </c>
      <c r="C93" s="77">
        <v>2016</v>
      </c>
      <c r="D93" s="77" t="s">
        <v>564</v>
      </c>
      <c r="E93" s="105" t="s">
        <v>565</v>
      </c>
      <c r="F93" s="28" t="s">
        <v>265</v>
      </c>
      <c r="G93" s="28" t="s">
        <v>266</v>
      </c>
      <c r="H93" s="5" t="s">
        <v>267</v>
      </c>
      <c r="I93" s="70">
        <v>42572</v>
      </c>
      <c r="J93" s="31">
        <f t="shared" si="1"/>
        <v>826543004</v>
      </c>
      <c r="K93" s="40">
        <v>165311396</v>
      </c>
      <c r="L93" s="8">
        <v>661231608</v>
      </c>
      <c r="M93" s="5" t="s">
        <v>119</v>
      </c>
      <c r="N93" s="5" t="s">
        <v>69</v>
      </c>
      <c r="O93" s="24" t="s">
        <v>228</v>
      </c>
      <c r="P93" s="28" t="str">
        <f>VLOOKUP(B93,[1]Hoja1!B$3:E$101,3,0)</f>
        <v>Plan de promoción de las agencias de viajes 2016 - Fase VI</v>
      </c>
      <c r="Q93" s="24" t="s">
        <v>566</v>
      </c>
      <c r="R93" s="75">
        <v>1</v>
      </c>
      <c r="S93" s="75">
        <v>0.8</v>
      </c>
      <c r="T93" s="8"/>
      <c r="U93" s="8">
        <f t="shared" si="0"/>
        <v>661231608</v>
      </c>
    </row>
    <row r="94" spans="1:21" s="29" customFormat="1">
      <c r="A94" s="84" t="s">
        <v>221</v>
      </c>
      <c r="B94" s="77" t="s">
        <v>567</v>
      </c>
      <c r="C94" s="77">
        <v>2016</v>
      </c>
      <c r="D94" s="77" t="s">
        <v>568</v>
      </c>
      <c r="E94" s="105" t="s">
        <v>569</v>
      </c>
      <c r="F94" s="28" t="s">
        <v>380</v>
      </c>
      <c r="G94" s="28" t="s">
        <v>380</v>
      </c>
      <c r="H94" s="5" t="s">
        <v>381</v>
      </c>
      <c r="I94" s="69">
        <v>42507</v>
      </c>
      <c r="J94" s="31">
        <f t="shared" si="1"/>
        <v>1106000000</v>
      </c>
      <c r="K94" s="31">
        <v>0</v>
      </c>
      <c r="L94" s="8">
        <v>1106000000</v>
      </c>
      <c r="M94" s="5" t="s">
        <v>119</v>
      </c>
      <c r="N94" s="5" t="s">
        <v>119</v>
      </c>
      <c r="O94" s="24" t="s">
        <v>228</v>
      </c>
      <c r="P94" s="28" t="str">
        <f>VLOOKUP(B94,[1]Hoja1!B$3:E$101,3,0)</f>
        <v>Foro Económico Mundial para Latinoamérica - WEF</v>
      </c>
      <c r="Q94" s="24" t="s">
        <v>236</v>
      </c>
      <c r="R94" s="75">
        <v>1</v>
      </c>
      <c r="S94" s="75">
        <v>1</v>
      </c>
      <c r="T94" s="8"/>
      <c r="U94" s="8">
        <f t="shared" si="0"/>
        <v>1106000000</v>
      </c>
    </row>
    <row r="95" spans="1:21" s="29" customFormat="1">
      <c r="A95" s="84" t="s">
        <v>221</v>
      </c>
      <c r="B95" s="77" t="s">
        <v>570</v>
      </c>
      <c r="C95" s="77">
        <v>2016</v>
      </c>
      <c r="D95" s="77" t="s">
        <v>299</v>
      </c>
      <c r="E95" s="41" t="s">
        <v>571</v>
      </c>
      <c r="F95" s="28" t="s">
        <v>380</v>
      </c>
      <c r="G95" s="28" t="s">
        <v>380</v>
      </c>
      <c r="H95" s="5" t="s">
        <v>381</v>
      </c>
      <c r="I95" s="69">
        <v>42542</v>
      </c>
      <c r="J95" s="31">
        <v>3791000000</v>
      </c>
      <c r="K95" s="31">
        <v>0</v>
      </c>
      <c r="L95" s="8">
        <v>2895000000</v>
      </c>
      <c r="M95" s="5" t="s">
        <v>119</v>
      </c>
      <c r="N95" s="5" t="s">
        <v>119</v>
      </c>
      <c r="O95" s="24" t="s">
        <v>228</v>
      </c>
      <c r="P95" s="28" t="str">
        <f>VLOOKUP(B95,[1]Hoja1!B$3:E$101,3,0)</f>
        <v>Promoción internacional de Colombia con aerolíneas</v>
      </c>
      <c r="Q95" s="24" t="s">
        <v>54</v>
      </c>
      <c r="R95" s="75">
        <v>0.85</v>
      </c>
      <c r="S95" s="75">
        <v>0.73</v>
      </c>
      <c r="T95" s="8"/>
      <c r="U95" s="8">
        <f t="shared" si="0"/>
        <v>2895000000</v>
      </c>
    </row>
    <row r="96" spans="1:21" s="29" customFormat="1">
      <c r="A96" s="84" t="s">
        <v>221</v>
      </c>
      <c r="B96" s="77" t="s">
        <v>572</v>
      </c>
      <c r="C96" s="77">
        <v>2016</v>
      </c>
      <c r="D96" s="77" t="s">
        <v>573</v>
      </c>
      <c r="E96" s="105" t="s">
        <v>574</v>
      </c>
      <c r="F96" s="5" t="s">
        <v>38</v>
      </c>
      <c r="G96" s="5" t="s">
        <v>38</v>
      </c>
      <c r="H96" s="5" t="s">
        <v>225</v>
      </c>
      <c r="I96" s="69">
        <v>42542</v>
      </c>
      <c r="J96" s="31">
        <f t="shared" ref="J96:J106" si="2">K96+L96</f>
        <v>170000000</v>
      </c>
      <c r="K96" s="31">
        <v>0</v>
      </c>
      <c r="L96" s="8">
        <v>170000000</v>
      </c>
      <c r="M96" s="5" t="s">
        <v>119</v>
      </c>
      <c r="N96" s="5" t="s">
        <v>119</v>
      </c>
      <c r="O96" s="24" t="s">
        <v>228</v>
      </c>
      <c r="P96" s="28" t="str">
        <f>VLOOKUP(B96,[1]Hoja1!B$3:E$101,3,0)</f>
        <v>Segunda edición de la Guía Náutica de Colombia</v>
      </c>
      <c r="Q96" s="24" t="s">
        <v>34</v>
      </c>
      <c r="R96" s="75">
        <v>1</v>
      </c>
      <c r="S96" s="75">
        <v>1</v>
      </c>
      <c r="T96" s="8"/>
      <c r="U96" s="8">
        <f t="shared" si="0"/>
        <v>170000000</v>
      </c>
    </row>
    <row r="97" spans="1:21" s="29" customFormat="1">
      <c r="A97" s="84" t="s">
        <v>221</v>
      </c>
      <c r="B97" s="77" t="s">
        <v>575</v>
      </c>
      <c r="C97" s="77">
        <v>2016</v>
      </c>
      <c r="D97" s="77" t="s">
        <v>576</v>
      </c>
      <c r="E97" s="105" t="s">
        <v>577</v>
      </c>
      <c r="F97" s="28" t="s">
        <v>265</v>
      </c>
      <c r="G97" s="28" t="s">
        <v>295</v>
      </c>
      <c r="H97" s="5" t="s">
        <v>578</v>
      </c>
      <c r="I97" s="69">
        <v>42617</v>
      </c>
      <c r="J97" s="31">
        <f t="shared" si="2"/>
        <v>589106417</v>
      </c>
      <c r="K97" s="40">
        <v>127021085</v>
      </c>
      <c r="L97" s="8">
        <v>462085332</v>
      </c>
      <c r="M97" s="5" t="s">
        <v>119</v>
      </c>
      <c r="N97" s="5" t="s">
        <v>119</v>
      </c>
      <c r="O97" s="24" t="s">
        <v>228</v>
      </c>
      <c r="P97" s="28" t="str">
        <f>VLOOKUP(B97,[1]Hoja1!B$3:E$101,3,0)</f>
        <v>Colombia Travel Expo</v>
      </c>
      <c r="Q97" s="24" t="s">
        <v>579</v>
      </c>
      <c r="R97" s="75">
        <v>0</v>
      </c>
      <c r="S97" s="75">
        <v>0</v>
      </c>
      <c r="T97" s="8"/>
      <c r="U97" s="8">
        <f t="shared" si="0"/>
        <v>462085332</v>
      </c>
    </row>
    <row r="98" spans="1:21" s="29" customFormat="1">
      <c r="A98" s="84" t="s">
        <v>221</v>
      </c>
      <c r="B98" s="77" t="s">
        <v>580</v>
      </c>
      <c r="C98" s="77">
        <v>2016</v>
      </c>
      <c r="D98" s="77" t="s">
        <v>581</v>
      </c>
      <c r="E98" s="105" t="s">
        <v>582</v>
      </c>
      <c r="F98" s="28" t="s">
        <v>380</v>
      </c>
      <c r="G98" s="28" t="s">
        <v>380</v>
      </c>
      <c r="H98" s="5" t="s">
        <v>381</v>
      </c>
      <c r="I98" s="70">
        <v>42572</v>
      </c>
      <c r="J98" s="31">
        <f t="shared" si="2"/>
        <v>8000000000</v>
      </c>
      <c r="K98" s="31">
        <v>0</v>
      </c>
      <c r="L98" s="8">
        <v>8000000000</v>
      </c>
      <c r="M98" s="5" t="s">
        <v>119</v>
      </c>
      <c r="N98" s="5" t="s">
        <v>119</v>
      </c>
      <c r="O98" s="24" t="s">
        <v>228</v>
      </c>
      <c r="P98" s="28" t="str">
        <f>VLOOKUP(B98,[1]Hoja1!B$3:E$101,3,0)</f>
        <v>Plan de medios 2016 – Colombia es Realismo Mágico</v>
      </c>
      <c r="Q98" s="24" t="s">
        <v>34</v>
      </c>
      <c r="R98" s="75">
        <v>1</v>
      </c>
      <c r="S98" s="75">
        <v>1</v>
      </c>
      <c r="T98" s="8"/>
      <c r="U98" s="8">
        <f t="shared" si="0"/>
        <v>8000000000</v>
      </c>
    </row>
    <row r="99" spans="1:21" s="29" customFormat="1">
      <c r="A99" s="84" t="s">
        <v>221</v>
      </c>
      <c r="B99" s="5" t="s">
        <v>583</v>
      </c>
      <c r="C99" s="5">
        <v>2016</v>
      </c>
      <c r="D99" s="77" t="s">
        <v>584</v>
      </c>
      <c r="E99" s="105" t="s">
        <v>294</v>
      </c>
      <c r="F99" s="28" t="s">
        <v>265</v>
      </c>
      <c r="G99" s="28" t="s">
        <v>295</v>
      </c>
      <c r="H99" s="5" t="s">
        <v>454</v>
      </c>
      <c r="I99" s="69">
        <v>42542</v>
      </c>
      <c r="J99" s="31">
        <f t="shared" si="2"/>
        <v>20161960</v>
      </c>
      <c r="K99" s="40">
        <v>4111960</v>
      </c>
      <c r="L99" s="8">
        <v>16050000</v>
      </c>
      <c r="M99" s="5" t="s">
        <v>119</v>
      </c>
      <c r="N99" s="5" t="s">
        <v>119</v>
      </c>
      <c r="O99" s="5" t="s">
        <v>585</v>
      </c>
      <c r="P99" s="28" t="str">
        <f>VLOOKUP(B99,[1]Hoja1!B$3:E$101,3,0)</f>
        <v>Rueda de negocios en el marco del Congreso Nacional Hotelero 2016</v>
      </c>
      <c r="Q99" s="24" t="s">
        <v>34</v>
      </c>
      <c r="R99" s="75">
        <v>1</v>
      </c>
      <c r="S99" s="75">
        <v>1</v>
      </c>
      <c r="T99" s="8"/>
      <c r="U99" s="8">
        <f t="shared" si="0"/>
        <v>16050000</v>
      </c>
    </row>
    <row r="100" spans="1:21" s="29" customFormat="1">
      <c r="A100" s="84" t="s">
        <v>221</v>
      </c>
      <c r="B100" s="6" t="s">
        <v>586</v>
      </c>
      <c r="C100" s="5">
        <v>2016</v>
      </c>
      <c r="D100" s="77" t="s">
        <v>587</v>
      </c>
      <c r="E100" s="105" t="s">
        <v>588</v>
      </c>
      <c r="F100" s="5" t="s">
        <v>38</v>
      </c>
      <c r="G100" s="5" t="s">
        <v>38</v>
      </c>
      <c r="H100" s="5" t="s">
        <v>225</v>
      </c>
      <c r="I100" s="69">
        <v>42598</v>
      </c>
      <c r="J100" s="31">
        <f t="shared" si="2"/>
        <v>249816000</v>
      </c>
      <c r="K100" s="31">
        <v>0</v>
      </c>
      <c r="L100" s="8">
        <v>249816000</v>
      </c>
      <c r="M100" s="5" t="s">
        <v>119</v>
      </c>
      <c r="N100" s="5" t="s">
        <v>119</v>
      </c>
      <c r="O100" s="24" t="s">
        <v>228</v>
      </c>
      <c r="P100" s="28" t="str">
        <f>VLOOKUP(B100,[1]Hoja1!B$3:E$101,3,0)</f>
        <v>VIII Concurso Nacional de Fotografía Turística Revela Colombia 2016</v>
      </c>
      <c r="Q100" s="24" t="s">
        <v>54</v>
      </c>
      <c r="R100" s="75">
        <v>1</v>
      </c>
      <c r="S100" s="75">
        <v>0.8</v>
      </c>
      <c r="T100" s="8"/>
      <c r="U100" s="8">
        <f t="shared" si="0"/>
        <v>249816000</v>
      </c>
    </row>
    <row r="101" spans="1:21" s="29" customFormat="1">
      <c r="A101" s="84" t="s">
        <v>221</v>
      </c>
      <c r="B101" s="5" t="s">
        <v>589</v>
      </c>
      <c r="C101" s="5">
        <v>2016</v>
      </c>
      <c r="D101" s="77" t="s">
        <v>590</v>
      </c>
      <c r="E101" s="105" t="s">
        <v>591</v>
      </c>
      <c r="F101" s="5" t="s">
        <v>38</v>
      </c>
      <c r="G101" s="5" t="s">
        <v>38</v>
      </c>
      <c r="H101" s="5" t="s">
        <v>225</v>
      </c>
      <c r="I101" s="69">
        <v>42566</v>
      </c>
      <c r="J101" s="31">
        <f t="shared" si="2"/>
        <v>3480200403</v>
      </c>
      <c r="K101" s="31">
        <v>0</v>
      </c>
      <c r="L101" s="8">
        <v>3480200403</v>
      </c>
      <c r="M101" s="5" t="s">
        <v>592</v>
      </c>
      <c r="N101" s="24" t="s">
        <v>593</v>
      </c>
      <c r="O101" s="24" t="s">
        <v>594</v>
      </c>
      <c r="P101" s="28" t="str">
        <f>VLOOKUP(B101,[1]Hoja1!B$3:E$101,3,0)</f>
        <v>Ruedas de negocios "Turismo Negocia" en 12  destinos de Colombia</v>
      </c>
      <c r="Q101" s="24" t="s">
        <v>79</v>
      </c>
      <c r="R101" s="75">
        <v>1</v>
      </c>
      <c r="S101" s="75">
        <v>1</v>
      </c>
      <c r="T101" s="8">
        <f>L101/12</f>
        <v>290016700.25</v>
      </c>
      <c r="U101" s="8"/>
    </row>
    <row r="102" spans="1:21" s="29" customFormat="1">
      <c r="A102" s="84" t="s">
        <v>221</v>
      </c>
      <c r="B102" s="6" t="s">
        <v>595</v>
      </c>
      <c r="C102" s="5">
        <v>2016</v>
      </c>
      <c r="D102" s="77" t="s">
        <v>596</v>
      </c>
      <c r="E102" s="105" t="s">
        <v>597</v>
      </c>
      <c r="F102" s="5" t="s">
        <v>38</v>
      </c>
      <c r="G102" s="5" t="s">
        <v>38</v>
      </c>
      <c r="H102" s="5" t="s">
        <v>225</v>
      </c>
      <c r="I102" s="69">
        <v>42598</v>
      </c>
      <c r="J102" s="31">
        <f t="shared" si="2"/>
        <v>212472300</v>
      </c>
      <c r="K102" s="31">
        <v>0</v>
      </c>
      <c r="L102" s="8">
        <v>212472300</v>
      </c>
      <c r="M102" s="5" t="s">
        <v>119</v>
      </c>
      <c r="N102" s="5" t="s">
        <v>119</v>
      </c>
      <c r="O102" s="24" t="s">
        <v>228</v>
      </c>
      <c r="P102" s="28" t="str">
        <f>VLOOKUP(B102,[1]Hoja1!B$3:E$101,3,0)</f>
        <v>Insertos guías de rutas por Colombia 2016 - 2017</v>
      </c>
      <c r="Q102" s="24" t="s">
        <v>34</v>
      </c>
      <c r="R102" s="75">
        <v>1</v>
      </c>
      <c r="S102" s="75">
        <v>1</v>
      </c>
      <c r="T102" s="8"/>
      <c r="U102" s="8">
        <f>L102</f>
        <v>212472300</v>
      </c>
    </row>
    <row r="103" spans="1:21" s="29" customFormat="1">
      <c r="A103" s="84" t="s">
        <v>221</v>
      </c>
      <c r="B103" s="6" t="s">
        <v>598</v>
      </c>
      <c r="C103" s="5">
        <v>2016</v>
      </c>
      <c r="D103" s="77" t="s">
        <v>599</v>
      </c>
      <c r="E103" s="105" t="s">
        <v>600</v>
      </c>
      <c r="F103" s="5" t="s">
        <v>38</v>
      </c>
      <c r="G103" s="5" t="s">
        <v>38</v>
      </c>
      <c r="H103" s="5" t="s">
        <v>225</v>
      </c>
      <c r="I103" s="69">
        <v>42668</v>
      </c>
      <c r="J103" s="31">
        <f t="shared" si="2"/>
        <v>666360978</v>
      </c>
      <c r="K103" s="31">
        <v>0</v>
      </c>
      <c r="L103" s="8">
        <v>666360978</v>
      </c>
      <c r="M103" s="6" t="s">
        <v>119</v>
      </c>
      <c r="N103" s="6" t="s">
        <v>119</v>
      </c>
      <c r="O103" s="24" t="s">
        <v>228</v>
      </c>
      <c r="P103" s="28" t="s">
        <v>382</v>
      </c>
      <c r="Q103" s="24" t="s">
        <v>34</v>
      </c>
      <c r="R103" s="75">
        <v>1</v>
      </c>
      <c r="S103" s="75">
        <v>1</v>
      </c>
      <c r="T103" s="8"/>
      <c r="U103" s="8">
        <f>L103</f>
        <v>666360978</v>
      </c>
    </row>
    <row r="104" spans="1:21" s="29" customFormat="1">
      <c r="A104" s="84" t="s">
        <v>221</v>
      </c>
      <c r="B104" s="5" t="s">
        <v>601</v>
      </c>
      <c r="C104" s="5">
        <v>2016</v>
      </c>
      <c r="D104" s="77" t="s">
        <v>602</v>
      </c>
      <c r="E104" s="105" t="s">
        <v>603</v>
      </c>
      <c r="F104" s="5" t="s">
        <v>38</v>
      </c>
      <c r="G104" s="5" t="s">
        <v>38</v>
      </c>
      <c r="H104" s="5" t="s">
        <v>225</v>
      </c>
      <c r="I104" s="69">
        <v>42617</v>
      </c>
      <c r="J104" s="31">
        <f t="shared" si="2"/>
        <v>300000000</v>
      </c>
      <c r="K104" s="31">
        <v>0</v>
      </c>
      <c r="L104" s="8">
        <v>300000000</v>
      </c>
      <c r="M104" s="5" t="s">
        <v>119</v>
      </c>
      <c r="N104" s="5" t="s">
        <v>119</v>
      </c>
      <c r="O104" s="5" t="s">
        <v>604</v>
      </c>
      <c r="P104" s="28" t="str">
        <f>VLOOKUP(B104,[1]Hoja1!B$3:E$101,3,0)</f>
        <v>II edición de Micsur</v>
      </c>
      <c r="Q104" s="24" t="s">
        <v>34</v>
      </c>
      <c r="R104" s="75">
        <v>1</v>
      </c>
      <c r="S104" s="75">
        <v>1</v>
      </c>
      <c r="T104" s="8"/>
      <c r="U104" s="8">
        <f>L104</f>
        <v>300000000</v>
      </c>
    </row>
    <row r="105" spans="1:21" s="29" customFormat="1">
      <c r="A105" s="84" t="s">
        <v>221</v>
      </c>
      <c r="B105" s="5" t="s">
        <v>605</v>
      </c>
      <c r="C105" s="5">
        <v>2016</v>
      </c>
      <c r="D105" s="77" t="s">
        <v>606</v>
      </c>
      <c r="E105" s="105" t="s">
        <v>607</v>
      </c>
      <c r="F105" s="5" t="s">
        <v>38</v>
      </c>
      <c r="G105" s="5" t="s">
        <v>38</v>
      </c>
      <c r="H105" s="5" t="s">
        <v>225</v>
      </c>
      <c r="I105" s="69">
        <v>42719</v>
      </c>
      <c r="J105" s="31">
        <f t="shared" si="2"/>
        <v>1200000000</v>
      </c>
      <c r="K105" s="31">
        <v>0</v>
      </c>
      <c r="L105" s="32">
        <v>1200000000</v>
      </c>
      <c r="M105" s="5" t="s">
        <v>119</v>
      </c>
      <c r="N105" s="5" t="s">
        <v>119</v>
      </c>
      <c r="O105" s="5" t="s">
        <v>608</v>
      </c>
      <c r="P105" s="28" t="s">
        <v>609</v>
      </c>
      <c r="Q105" s="24" t="s">
        <v>54</v>
      </c>
      <c r="R105" s="75">
        <v>0.9</v>
      </c>
      <c r="S105" s="75">
        <v>0.96</v>
      </c>
      <c r="T105" s="8"/>
      <c r="U105" s="8">
        <f>L105</f>
        <v>1200000000</v>
      </c>
    </row>
    <row r="106" spans="1:21" s="29" customFormat="1">
      <c r="A106" s="84" t="s">
        <v>221</v>
      </c>
      <c r="B106" s="6" t="s">
        <v>610</v>
      </c>
      <c r="C106" s="5">
        <v>2016</v>
      </c>
      <c r="D106" s="77" t="s">
        <v>611</v>
      </c>
      <c r="E106" s="105" t="s">
        <v>612</v>
      </c>
      <c r="F106" s="5" t="s">
        <v>280</v>
      </c>
      <c r="G106" s="28" t="s">
        <v>613</v>
      </c>
      <c r="H106" s="5" t="s">
        <v>614</v>
      </c>
      <c r="I106" s="69">
        <v>42668</v>
      </c>
      <c r="J106" s="31">
        <f t="shared" si="2"/>
        <v>629475066</v>
      </c>
      <c r="K106" s="31">
        <v>0</v>
      </c>
      <c r="L106" s="8">
        <v>629475066</v>
      </c>
      <c r="M106" s="6" t="s">
        <v>615</v>
      </c>
      <c r="N106" s="6" t="s">
        <v>615</v>
      </c>
      <c r="O106" s="6" t="s">
        <v>616</v>
      </c>
      <c r="P106" s="28" t="str">
        <f>VLOOKUP(B106,[1]Hoja1!B$3:E$101,3,0)</f>
        <v>Participación de los departamentos de Amazonas, Arauca, Caquetá, Casanare, Chocó, Guainía, La Guajira, Norte de Santander, Putumayo, Vaupés y Vichada en la Vitrina Turística de Anato 2017</v>
      </c>
      <c r="Q106" s="24" t="s">
        <v>79</v>
      </c>
      <c r="R106" s="75">
        <v>1</v>
      </c>
      <c r="S106" s="75">
        <v>1</v>
      </c>
      <c r="T106" s="92">
        <v>102340824.34017499</v>
      </c>
      <c r="U106" s="8"/>
    </row>
    <row r="107" spans="1:21" s="29" customFormat="1">
      <c r="A107" s="84" t="s">
        <v>221</v>
      </c>
      <c r="B107" s="5" t="s">
        <v>617</v>
      </c>
      <c r="C107" s="5">
        <v>2016</v>
      </c>
      <c r="D107" s="77" t="s">
        <v>618</v>
      </c>
      <c r="E107" s="41" t="s">
        <v>619</v>
      </c>
      <c r="F107" s="5" t="s">
        <v>38</v>
      </c>
      <c r="G107" s="5" t="s">
        <v>38</v>
      </c>
      <c r="H107" s="5" t="s">
        <v>225</v>
      </c>
      <c r="I107" s="69">
        <v>42685</v>
      </c>
      <c r="J107" s="8">
        <v>2790000000</v>
      </c>
      <c r="K107" s="31"/>
      <c r="L107" s="8">
        <v>2790000000</v>
      </c>
      <c r="M107" s="5" t="s">
        <v>119</v>
      </c>
      <c r="N107" s="5" t="s">
        <v>119</v>
      </c>
      <c r="O107" s="5" t="s">
        <v>620</v>
      </c>
      <c r="P107" s="5" t="s">
        <v>621</v>
      </c>
      <c r="Q107" s="24" t="s">
        <v>54</v>
      </c>
      <c r="R107" s="75">
        <v>0.95</v>
      </c>
      <c r="S107" s="75">
        <v>0.96</v>
      </c>
      <c r="T107" s="8"/>
      <c r="U107" s="8">
        <f>L107</f>
        <v>2790000000</v>
      </c>
    </row>
    <row r="108" spans="1:21" s="29" customFormat="1">
      <c r="A108" s="84" t="s">
        <v>221</v>
      </c>
      <c r="B108" s="6" t="s">
        <v>622</v>
      </c>
      <c r="C108" s="5">
        <v>2016</v>
      </c>
      <c r="D108" s="77" t="s">
        <v>623</v>
      </c>
      <c r="E108" s="105" t="s">
        <v>624</v>
      </c>
      <c r="F108" s="28" t="s">
        <v>265</v>
      </c>
      <c r="G108" s="28" t="s">
        <v>295</v>
      </c>
      <c r="H108" s="5" t="s">
        <v>454</v>
      </c>
      <c r="I108" s="69">
        <v>42668</v>
      </c>
      <c r="J108" s="8">
        <v>45752460</v>
      </c>
      <c r="K108" s="40">
        <v>24635940</v>
      </c>
      <c r="L108" s="8">
        <v>20507868</v>
      </c>
      <c r="M108" s="6" t="s">
        <v>119</v>
      </c>
      <c r="N108" s="6" t="s">
        <v>119</v>
      </c>
      <c r="O108" s="24" t="s">
        <v>228</v>
      </c>
      <c r="P108" s="6" t="s">
        <v>625</v>
      </c>
      <c r="Q108" s="24" t="s">
        <v>34</v>
      </c>
      <c r="R108" s="75">
        <v>1</v>
      </c>
      <c r="S108" s="75">
        <v>1</v>
      </c>
      <c r="T108" s="8"/>
      <c r="U108" s="8">
        <f>L108</f>
        <v>20507868</v>
      </c>
    </row>
    <row r="109" spans="1:21" s="29" customFormat="1">
      <c r="A109" s="84" t="s">
        <v>221</v>
      </c>
      <c r="B109" s="77" t="s">
        <v>626</v>
      </c>
      <c r="C109" s="77">
        <v>2016</v>
      </c>
      <c r="D109" s="77" t="s">
        <v>627</v>
      </c>
      <c r="E109" s="105" t="s">
        <v>628</v>
      </c>
      <c r="F109" s="28" t="s">
        <v>380</v>
      </c>
      <c r="G109" s="28" t="s">
        <v>380</v>
      </c>
      <c r="H109" s="5" t="s">
        <v>381</v>
      </c>
      <c r="I109" s="69">
        <v>42719</v>
      </c>
      <c r="J109" s="31">
        <f>K109+L109</f>
        <v>382800000</v>
      </c>
      <c r="K109" s="31">
        <v>0</v>
      </c>
      <c r="L109" s="32">
        <v>382800000</v>
      </c>
      <c r="M109" s="5" t="s">
        <v>119</v>
      </c>
      <c r="N109" s="5" t="s">
        <v>119</v>
      </c>
      <c r="O109" s="24" t="s">
        <v>228</v>
      </c>
      <c r="P109" s="28" t="str">
        <f>VLOOKUP(B109,[1]Hoja1!B$3:E$101,3,0)</f>
        <v>Estudio de contribución económica de la industria de turismo de reuniones en Colombia</v>
      </c>
      <c r="Q109" s="24" t="s">
        <v>54</v>
      </c>
      <c r="R109" s="75">
        <v>0.34</v>
      </c>
      <c r="S109" s="75">
        <v>0.6</v>
      </c>
      <c r="T109" s="8"/>
      <c r="U109" s="8">
        <f>L109</f>
        <v>382800000</v>
      </c>
    </row>
    <row r="110" spans="1:21" s="29" customFormat="1">
      <c r="A110" s="84" t="s">
        <v>221</v>
      </c>
      <c r="B110" s="77" t="s">
        <v>629</v>
      </c>
      <c r="C110" s="77">
        <v>2016</v>
      </c>
      <c r="D110" s="77" t="s">
        <v>630</v>
      </c>
      <c r="E110" s="41" t="s">
        <v>385</v>
      </c>
      <c r="F110" s="28" t="s">
        <v>380</v>
      </c>
      <c r="G110" s="28" t="s">
        <v>380</v>
      </c>
      <c r="H110" s="5" t="s">
        <v>381</v>
      </c>
      <c r="I110" s="69">
        <v>42719</v>
      </c>
      <c r="J110" s="31">
        <v>13892805400</v>
      </c>
      <c r="K110" s="31">
        <v>0</v>
      </c>
      <c r="L110" s="8">
        <f>496476781+7145024578</f>
        <v>7641501359</v>
      </c>
      <c r="M110" s="6" t="s">
        <v>119</v>
      </c>
      <c r="N110" s="6" t="s">
        <v>119</v>
      </c>
      <c r="O110" s="24" t="s">
        <v>228</v>
      </c>
      <c r="P110" s="28" t="str">
        <f>VLOOKUP(B110,[1]Hoja1!B$3:E$101,3,0)</f>
        <v>Ferias y eventos internacionales 2017</v>
      </c>
      <c r="Q110" s="24" t="s">
        <v>79</v>
      </c>
      <c r="R110" s="75">
        <v>1</v>
      </c>
      <c r="S110" s="75">
        <v>0.9</v>
      </c>
      <c r="T110" s="8"/>
      <c r="U110" s="8">
        <v>13892805400</v>
      </c>
    </row>
    <row r="111" spans="1:21" s="29" customFormat="1">
      <c r="A111" s="84" t="s">
        <v>221</v>
      </c>
      <c r="B111" s="77" t="s">
        <v>631</v>
      </c>
      <c r="C111" s="77">
        <v>2016</v>
      </c>
      <c r="D111" s="77" t="s">
        <v>632</v>
      </c>
      <c r="E111" s="105" t="s">
        <v>633</v>
      </c>
      <c r="F111" s="5" t="s">
        <v>38</v>
      </c>
      <c r="G111" s="5" t="s">
        <v>38</v>
      </c>
      <c r="H111" s="5" t="s">
        <v>225</v>
      </c>
      <c r="I111" s="69">
        <v>42719</v>
      </c>
      <c r="J111" s="31">
        <v>950997120</v>
      </c>
      <c r="K111" s="31">
        <v>0</v>
      </c>
      <c r="L111" s="31">
        <v>950997120</v>
      </c>
      <c r="M111" s="5" t="s">
        <v>119</v>
      </c>
      <c r="N111" s="5" t="s">
        <v>119</v>
      </c>
      <c r="O111" s="24" t="s">
        <v>228</v>
      </c>
      <c r="P111" s="28" t="str">
        <f>VLOOKUP(B111,[1]Hoja1!B$3:E$101,3,0)</f>
        <v>Sostenimiento puntos de información turística digitales</v>
      </c>
      <c r="Q111" s="24" t="s">
        <v>34</v>
      </c>
      <c r="R111" s="75">
        <v>1</v>
      </c>
      <c r="S111" s="75">
        <v>0.81</v>
      </c>
      <c r="T111" s="8"/>
      <c r="U111" s="8">
        <f>L111</f>
        <v>950997120</v>
      </c>
    </row>
    <row r="112" spans="1:21" s="29" customFormat="1">
      <c r="A112" s="77" t="s">
        <v>221</v>
      </c>
      <c r="B112" s="90" t="s">
        <v>634</v>
      </c>
      <c r="C112" s="77">
        <v>2017</v>
      </c>
      <c r="D112" s="77" t="s">
        <v>635</v>
      </c>
      <c r="E112" s="41" t="s">
        <v>636</v>
      </c>
      <c r="F112" s="5" t="s">
        <v>38</v>
      </c>
      <c r="G112" s="5" t="s">
        <v>38</v>
      </c>
      <c r="H112" s="5" t="s">
        <v>225</v>
      </c>
      <c r="I112" s="69">
        <v>43011</v>
      </c>
      <c r="J112" s="31">
        <v>396697436</v>
      </c>
      <c r="K112" s="8">
        <v>0</v>
      </c>
      <c r="L112" s="34">
        <v>12582576</v>
      </c>
      <c r="M112" s="33" t="s">
        <v>119</v>
      </c>
      <c r="N112" s="33" t="s">
        <v>119</v>
      </c>
      <c r="O112" s="5" t="s">
        <v>637</v>
      </c>
      <c r="P112" s="6" t="s">
        <v>638</v>
      </c>
      <c r="Q112" s="24" t="s">
        <v>639</v>
      </c>
      <c r="R112" s="75">
        <v>0</v>
      </c>
      <c r="S112" s="75">
        <v>0</v>
      </c>
      <c r="T112" s="8"/>
      <c r="U112" s="8">
        <v>12582576</v>
      </c>
    </row>
    <row r="113" spans="1:21" s="29" customFormat="1">
      <c r="A113" s="77" t="s">
        <v>221</v>
      </c>
      <c r="B113" s="77" t="s">
        <v>640</v>
      </c>
      <c r="C113" s="77">
        <v>2017</v>
      </c>
      <c r="D113" s="77" t="s">
        <v>641</v>
      </c>
      <c r="E113" s="105" t="s">
        <v>642</v>
      </c>
      <c r="F113" s="5" t="s">
        <v>38</v>
      </c>
      <c r="G113" s="5" t="s">
        <v>38</v>
      </c>
      <c r="H113" s="5" t="s">
        <v>225</v>
      </c>
      <c r="I113" s="69">
        <v>42773</v>
      </c>
      <c r="J113" s="8">
        <v>1490000000</v>
      </c>
      <c r="K113" s="8">
        <v>0</v>
      </c>
      <c r="L113" s="8">
        <v>1490000000</v>
      </c>
      <c r="M113" s="5" t="s">
        <v>119</v>
      </c>
      <c r="N113" s="5" t="s">
        <v>119</v>
      </c>
      <c r="O113" s="24" t="s">
        <v>228</v>
      </c>
      <c r="P113" s="5" t="s">
        <v>643</v>
      </c>
      <c r="Q113" s="24" t="s">
        <v>54</v>
      </c>
      <c r="R113" s="75">
        <v>1</v>
      </c>
      <c r="S113" s="75">
        <v>0.9</v>
      </c>
      <c r="T113" s="8"/>
      <c r="U113" s="8">
        <v>1490000000</v>
      </c>
    </row>
    <row r="114" spans="1:21" s="29" customFormat="1">
      <c r="A114" s="77" t="s">
        <v>221</v>
      </c>
      <c r="B114" s="77" t="s">
        <v>644</v>
      </c>
      <c r="C114" s="77">
        <v>2017</v>
      </c>
      <c r="D114" s="77" t="s">
        <v>645</v>
      </c>
      <c r="E114" s="105" t="s">
        <v>646</v>
      </c>
      <c r="F114" s="5" t="s">
        <v>38</v>
      </c>
      <c r="G114" s="5" t="s">
        <v>38</v>
      </c>
      <c r="H114" s="5" t="s">
        <v>225</v>
      </c>
      <c r="I114" s="69">
        <v>42773</v>
      </c>
      <c r="J114" s="8">
        <v>8000000000</v>
      </c>
      <c r="K114" s="8">
        <v>0</v>
      </c>
      <c r="L114" s="8">
        <v>8000000000</v>
      </c>
      <c r="M114" s="5" t="s">
        <v>119</v>
      </c>
      <c r="N114" s="5" t="s">
        <v>119</v>
      </c>
      <c r="O114" s="24" t="s">
        <v>228</v>
      </c>
      <c r="P114" s="5" t="s">
        <v>647</v>
      </c>
      <c r="Q114" s="24" t="s">
        <v>54</v>
      </c>
      <c r="R114" s="75">
        <v>0.85</v>
      </c>
      <c r="S114" s="75">
        <v>0.9</v>
      </c>
      <c r="T114" s="8"/>
      <c r="U114" s="8">
        <v>8000000000</v>
      </c>
    </row>
    <row r="115" spans="1:21" s="29" customFormat="1">
      <c r="A115" s="77" t="s">
        <v>221</v>
      </c>
      <c r="B115" s="77" t="s">
        <v>648</v>
      </c>
      <c r="C115" s="77">
        <v>2017</v>
      </c>
      <c r="D115" s="77" t="s">
        <v>649</v>
      </c>
      <c r="E115" s="105" t="s">
        <v>650</v>
      </c>
      <c r="F115" s="5" t="s">
        <v>38</v>
      </c>
      <c r="G115" s="5" t="s">
        <v>38</v>
      </c>
      <c r="H115" s="5" t="s">
        <v>225</v>
      </c>
      <c r="I115" s="69">
        <v>42773</v>
      </c>
      <c r="J115" s="8">
        <v>4737670000</v>
      </c>
      <c r="K115" s="8">
        <v>0</v>
      </c>
      <c r="L115" s="8">
        <v>4737670000</v>
      </c>
      <c r="M115" s="5" t="s">
        <v>119</v>
      </c>
      <c r="N115" s="5" t="s">
        <v>119</v>
      </c>
      <c r="O115" s="24" t="s">
        <v>228</v>
      </c>
      <c r="P115" s="5" t="s">
        <v>651</v>
      </c>
      <c r="Q115" s="24" t="s">
        <v>54</v>
      </c>
      <c r="R115" s="75">
        <v>0.8</v>
      </c>
      <c r="S115" s="75">
        <v>0.8</v>
      </c>
      <c r="T115" s="8"/>
      <c r="U115" s="8">
        <v>4737670000</v>
      </c>
    </row>
    <row r="116" spans="1:21" s="29" customFormat="1">
      <c r="A116" s="77" t="s">
        <v>221</v>
      </c>
      <c r="B116" s="77" t="s">
        <v>652</v>
      </c>
      <c r="C116" s="77">
        <v>2017</v>
      </c>
      <c r="D116" s="77" t="s">
        <v>653</v>
      </c>
      <c r="E116" s="105" t="s">
        <v>654</v>
      </c>
      <c r="F116" s="5" t="s">
        <v>265</v>
      </c>
      <c r="G116" s="5" t="s">
        <v>266</v>
      </c>
      <c r="H116" s="5" t="s">
        <v>267</v>
      </c>
      <c r="I116" s="69">
        <v>42783</v>
      </c>
      <c r="J116" s="8">
        <v>1729483343</v>
      </c>
      <c r="K116" s="8">
        <v>354240000</v>
      </c>
      <c r="L116" s="8">
        <v>1375243343</v>
      </c>
      <c r="M116" s="5" t="s">
        <v>119</v>
      </c>
      <c r="N116" s="5" t="s">
        <v>119</v>
      </c>
      <c r="O116" s="5" t="s">
        <v>655</v>
      </c>
      <c r="P116" s="5" t="s">
        <v>656</v>
      </c>
      <c r="Q116" s="24" t="s">
        <v>54</v>
      </c>
      <c r="R116" s="75">
        <v>0.61</v>
      </c>
      <c r="S116" s="75">
        <v>0.5</v>
      </c>
      <c r="T116" s="8"/>
      <c r="U116" s="8">
        <v>1375243343</v>
      </c>
    </row>
    <row r="117" spans="1:21" s="29" customFormat="1">
      <c r="A117" s="77" t="s">
        <v>221</v>
      </c>
      <c r="B117" s="77" t="s">
        <v>657</v>
      </c>
      <c r="C117" s="77">
        <v>2017</v>
      </c>
      <c r="D117" s="77" t="s">
        <v>576</v>
      </c>
      <c r="E117" s="105" t="s">
        <v>658</v>
      </c>
      <c r="F117" s="5" t="s">
        <v>265</v>
      </c>
      <c r="G117" s="5" t="s">
        <v>295</v>
      </c>
      <c r="H117" s="5" t="s">
        <v>659</v>
      </c>
      <c r="I117" s="69">
        <v>42826</v>
      </c>
      <c r="J117" s="8">
        <v>606779610</v>
      </c>
      <c r="K117" s="8">
        <v>130831717</v>
      </c>
      <c r="L117" s="8">
        <v>475947893</v>
      </c>
      <c r="M117" s="5" t="s">
        <v>119</v>
      </c>
      <c r="N117" s="5" t="s">
        <v>119</v>
      </c>
      <c r="O117" s="5" t="s">
        <v>660</v>
      </c>
      <c r="P117" s="5" t="s">
        <v>661</v>
      </c>
      <c r="Q117" s="24" t="s">
        <v>34</v>
      </c>
      <c r="R117" s="75">
        <v>1</v>
      </c>
      <c r="S117" s="75">
        <v>1</v>
      </c>
      <c r="T117" s="8"/>
      <c r="U117" s="8">
        <v>475947893</v>
      </c>
    </row>
    <row r="118" spans="1:21" s="29" customFormat="1">
      <c r="A118" s="77" t="s">
        <v>221</v>
      </c>
      <c r="B118" s="77" t="s">
        <v>662</v>
      </c>
      <c r="C118" s="77">
        <v>2017</v>
      </c>
      <c r="D118" s="77" t="s">
        <v>663</v>
      </c>
      <c r="E118" s="105" t="s">
        <v>664</v>
      </c>
      <c r="F118" s="5" t="s">
        <v>265</v>
      </c>
      <c r="G118" s="5" t="s">
        <v>266</v>
      </c>
      <c r="H118" s="5" t="s">
        <v>267</v>
      </c>
      <c r="I118" s="69">
        <v>42849</v>
      </c>
      <c r="J118" s="8">
        <v>873640201</v>
      </c>
      <c r="K118" s="8">
        <v>191300949</v>
      </c>
      <c r="L118" s="8">
        <v>682339252</v>
      </c>
      <c r="M118" s="5" t="s">
        <v>119</v>
      </c>
      <c r="N118" s="5" t="s">
        <v>119</v>
      </c>
      <c r="O118" s="5" t="s">
        <v>665</v>
      </c>
      <c r="P118" s="5" t="s">
        <v>666</v>
      </c>
      <c r="Q118" s="24" t="s">
        <v>54</v>
      </c>
      <c r="R118" s="75">
        <v>0.25</v>
      </c>
      <c r="S118" s="75">
        <v>0.25</v>
      </c>
      <c r="T118" s="8"/>
      <c r="U118" s="8">
        <v>682339252</v>
      </c>
    </row>
    <row r="119" spans="1:21" s="29" customFormat="1">
      <c r="A119" s="77" t="s">
        <v>221</v>
      </c>
      <c r="B119" s="77" t="s">
        <v>667</v>
      </c>
      <c r="C119" s="77">
        <v>2017</v>
      </c>
      <c r="D119" s="77" t="s">
        <v>668</v>
      </c>
      <c r="E119" s="105" t="s">
        <v>669</v>
      </c>
      <c r="F119" s="5" t="s">
        <v>38</v>
      </c>
      <c r="G119" s="5" t="s">
        <v>38</v>
      </c>
      <c r="H119" s="5" t="s">
        <v>225</v>
      </c>
      <c r="I119" s="69">
        <v>42880</v>
      </c>
      <c r="J119" s="8">
        <v>415180727</v>
      </c>
      <c r="K119" s="8">
        <v>0</v>
      </c>
      <c r="L119" s="8">
        <v>415180727</v>
      </c>
      <c r="M119" s="5" t="s">
        <v>119</v>
      </c>
      <c r="N119" s="5" t="s">
        <v>119</v>
      </c>
      <c r="O119" s="5" t="s">
        <v>670</v>
      </c>
      <c r="P119" s="5" t="s">
        <v>671</v>
      </c>
      <c r="Q119" s="24" t="s">
        <v>54</v>
      </c>
      <c r="R119" s="75">
        <v>1</v>
      </c>
      <c r="S119" s="75">
        <v>1</v>
      </c>
      <c r="T119" s="8"/>
      <c r="U119" s="8">
        <v>415180727</v>
      </c>
    </row>
    <row r="120" spans="1:21" s="29" customFormat="1">
      <c r="A120" s="77" t="s">
        <v>221</v>
      </c>
      <c r="B120" s="77" t="s">
        <v>672</v>
      </c>
      <c r="C120" s="77">
        <v>2017</v>
      </c>
      <c r="D120" s="77" t="s">
        <v>673</v>
      </c>
      <c r="E120" s="41" t="s">
        <v>674</v>
      </c>
      <c r="F120" s="5" t="s">
        <v>675</v>
      </c>
      <c r="G120" s="5" t="s">
        <v>675</v>
      </c>
      <c r="H120" s="5" t="s">
        <v>381</v>
      </c>
      <c r="I120" s="69">
        <v>42826</v>
      </c>
      <c r="J120" s="8">
        <v>1000000000</v>
      </c>
      <c r="K120" s="8">
        <v>0</v>
      </c>
      <c r="L120" s="8">
        <v>1000000000</v>
      </c>
      <c r="M120" s="5" t="s">
        <v>119</v>
      </c>
      <c r="N120" s="5" t="s">
        <v>119</v>
      </c>
      <c r="O120" s="5" t="s">
        <v>676</v>
      </c>
      <c r="P120" s="5" t="s">
        <v>677</v>
      </c>
      <c r="Q120" s="24" t="s">
        <v>34</v>
      </c>
      <c r="R120" s="75">
        <v>1</v>
      </c>
      <c r="S120" s="75">
        <v>0.8</v>
      </c>
      <c r="T120" s="8"/>
      <c r="U120" s="8">
        <v>1000000000</v>
      </c>
    </row>
    <row r="121" spans="1:21" s="29" customFormat="1">
      <c r="A121" s="77" t="s">
        <v>221</v>
      </c>
      <c r="B121" s="77" t="s">
        <v>678</v>
      </c>
      <c r="C121" s="77">
        <v>2017</v>
      </c>
      <c r="D121" s="77" t="s">
        <v>679</v>
      </c>
      <c r="E121" s="105" t="s">
        <v>385</v>
      </c>
      <c r="F121" s="5" t="s">
        <v>675</v>
      </c>
      <c r="G121" s="5" t="s">
        <v>675</v>
      </c>
      <c r="H121" s="5" t="s">
        <v>381</v>
      </c>
      <c r="I121" s="69">
        <v>42826</v>
      </c>
      <c r="J121" s="8">
        <v>1000000000</v>
      </c>
      <c r="K121" s="8">
        <v>0</v>
      </c>
      <c r="L121" s="8">
        <v>1000000000</v>
      </c>
      <c r="M121" s="5" t="s">
        <v>119</v>
      </c>
      <c r="N121" s="5" t="s">
        <v>119</v>
      </c>
      <c r="O121" s="5" t="s">
        <v>680</v>
      </c>
      <c r="P121" s="5" t="s">
        <v>681</v>
      </c>
      <c r="Q121" s="24" t="s">
        <v>34</v>
      </c>
      <c r="R121" s="75">
        <v>1</v>
      </c>
      <c r="S121" s="75">
        <v>0.8</v>
      </c>
      <c r="T121" s="8"/>
      <c r="U121" s="8">
        <v>1000000000</v>
      </c>
    </row>
    <row r="122" spans="1:21" s="29" customFormat="1">
      <c r="A122" s="77" t="s">
        <v>221</v>
      </c>
      <c r="B122" s="77" t="s">
        <v>682</v>
      </c>
      <c r="C122" s="77">
        <v>2017</v>
      </c>
      <c r="D122" s="77" t="s">
        <v>683</v>
      </c>
      <c r="E122" s="41" t="s">
        <v>684</v>
      </c>
      <c r="F122" s="5" t="s">
        <v>675</v>
      </c>
      <c r="G122" s="5" t="s">
        <v>675</v>
      </c>
      <c r="H122" s="5" t="s">
        <v>381</v>
      </c>
      <c r="I122" s="69">
        <v>42826</v>
      </c>
      <c r="J122" s="8">
        <v>2451640000</v>
      </c>
      <c r="K122" s="8">
        <v>0</v>
      </c>
      <c r="L122" s="8">
        <v>2451640000</v>
      </c>
      <c r="M122" s="5" t="s">
        <v>119</v>
      </c>
      <c r="N122" s="5" t="s">
        <v>119</v>
      </c>
      <c r="O122" s="5" t="s">
        <v>685</v>
      </c>
      <c r="P122" s="5" t="s">
        <v>686</v>
      </c>
      <c r="Q122" s="24" t="s">
        <v>54</v>
      </c>
      <c r="R122" s="75">
        <v>0.59</v>
      </c>
      <c r="S122" s="75">
        <v>0.5</v>
      </c>
      <c r="T122" s="8"/>
      <c r="U122" s="8">
        <v>2451640000</v>
      </c>
    </row>
    <row r="123" spans="1:21" s="29" customFormat="1">
      <c r="A123" s="77" t="s">
        <v>221</v>
      </c>
      <c r="B123" s="77" t="s">
        <v>687</v>
      </c>
      <c r="C123" s="77">
        <v>2017</v>
      </c>
      <c r="D123" s="77" t="s">
        <v>688</v>
      </c>
      <c r="E123" s="105" t="s">
        <v>689</v>
      </c>
      <c r="F123" s="5" t="s">
        <v>675</v>
      </c>
      <c r="G123" s="5" t="s">
        <v>675</v>
      </c>
      <c r="H123" s="5" t="s">
        <v>381</v>
      </c>
      <c r="I123" s="69">
        <v>42826</v>
      </c>
      <c r="J123" s="8">
        <v>1000000000</v>
      </c>
      <c r="K123" s="8">
        <v>0</v>
      </c>
      <c r="L123" s="8">
        <v>1000000000</v>
      </c>
      <c r="M123" s="5" t="s">
        <v>119</v>
      </c>
      <c r="N123" s="5" t="s">
        <v>119</v>
      </c>
      <c r="O123" s="5" t="s">
        <v>690</v>
      </c>
      <c r="P123" s="5" t="s">
        <v>691</v>
      </c>
      <c r="Q123" s="24" t="s">
        <v>54</v>
      </c>
      <c r="R123" s="75">
        <v>1</v>
      </c>
      <c r="S123" s="75">
        <v>0.8</v>
      </c>
      <c r="T123" s="8"/>
      <c r="U123" s="8">
        <v>1000000000</v>
      </c>
    </row>
    <row r="124" spans="1:21" s="29" customFormat="1">
      <c r="A124" s="77" t="s">
        <v>221</v>
      </c>
      <c r="B124" s="77" t="s">
        <v>692</v>
      </c>
      <c r="C124" s="77">
        <v>2017</v>
      </c>
      <c r="D124" s="77" t="s">
        <v>693</v>
      </c>
      <c r="E124" s="105" t="s">
        <v>694</v>
      </c>
      <c r="F124" s="5" t="s">
        <v>675</v>
      </c>
      <c r="G124" s="5" t="s">
        <v>675</v>
      </c>
      <c r="H124" s="5" t="s">
        <v>381</v>
      </c>
      <c r="I124" s="69">
        <v>42849</v>
      </c>
      <c r="J124" s="8">
        <v>500000000</v>
      </c>
      <c r="K124" s="8">
        <v>0</v>
      </c>
      <c r="L124" s="8">
        <v>500000000</v>
      </c>
      <c r="M124" s="5" t="s">
        <v>119</v>
      </c>
      <c r="N124" s="5" t="s">
        <v>119</v>
      </c>
      <c r="O124" s="5" t="s">
        <v>676</v>
      </c>
      <c r="P124" s="5" t="s">
        <v>695</v>
      </c>
      <c r="Q124" s="24" t="s">
        <v>34</v>
      </c>
      <c r="R124" s="75">
        <v>1</v>
      </c>
      <c r="S124" s="75">
        <v>0.8</v>
      </c>
      <c r="T124" s="8"/>
      <c r="U124" s="8">
        <v>500000000</v>
      </c>
    </row>
    <row r="125" spans="1:21" s="29" customFormat="1" ht="24.75">
      <c r="A125" s="77" t="s">
        <v>221</v>
      </c>
      <c r="B125" s="77" t="s">
        <v>696</v>
      </c>
      <c r="C125" s="77">
        <v>2017</v>
      </c>
      <c r="D125" s="77" t="s">
        <v>697</v>
      </c>
      <c r="E125" s="105" t="s">
        <v>698</v>
      </c>
      <c r="F125" s="5" t="s">
        <v>675</v>
      </c>
      <c r="G125" s="5" t="s">
        <v>675</v>
      </c>
      <c r="H125" s="5" t="s">
        <v>381</v>
      </c>
      <c r="I125" s="69">
        <v>42880</v>
      </c>
      <c r="J125" s="8">
        <v>11500000000</v>
      </c>
      <c r="K125" s="8">
        <v>0</v>
      </c>
      <c r="L125" s="8">
        <v>9000000000</v>
      </c>
      <c r="M125" s="5" t="s">
        <v>119</v>
      </c>
      <c r="N125" s="5" t="s">
        <v>119</v>
      </c>
      <c r="O125" s="5" t="s">
        <v>699</v>
      </c>
      <c r="P125" s="5" t="s">
        <v>700</v>
      </c>
      <c r="Q125" s="24" t="s">
        <v>79</v>
      </c>
      <c r="R125" s="75">
        <v>1</v>
      </c>
      <c r="S125" s="75">
        <v>1</v>
      </c>
      <c r="T125" s="8"/>
      <c r="U125" s="8">
        <v>9000000000</v>
      </c>
    </row>
    <row r="126" spans="1:21" s="29" customFormat="1">
      <c r="A126" s="77" t="s">
        <v>221</v>
      </c>
      <c r="B126" s="90" t="s">
        <v>701</v>
      </c>
      <c r="C126" s="77">
        <v>2017</v>
      </c>
      <c r="D126" s="77" t="s">
        <v>702</v>
      </c>
      <c r="E126" s="41" t="s">
        <v>703</v>
      </c>
      <c r="F126" s="5" t="s">
        <v>38</v>
      </c>
      <c r="G126" s="5" t="s">
        <v>38</v>
      </c>
      <c r="H126" s="5" t="s">
        <v>225</v>
      </c>
      <c r="I126" s="69">
        <v>42934</v>
      </c>
      <c r="J126" s="8">
        <v>272895387</v>
      </c>
      <c r="K126" s="8">
        <v>0</v>
      </c>
      <c r="L126" s="8">
        <v>272895387</v>
      </c>
      <c r="M126" s="33" t="s">
        <v>119</v>
      </c>
      <c r="N126" s="33" t="s">
        <v>119</v>
      </c>
      <c r="O126" s="5" t="s">
        <v>704</v>
      </c>
      <c r="P126" s="5" t="s">
        <v>705</v>
      </c>
      <c r="Q126" s="24" t="s">
        <v>79</v>
      </c>
      <c r="R126" s="75">
        <v>1</v>
      </c>
      <c r="S126" s="75">
        <v>1</v>
      </c>
      <c r="T126" s="8"/>
      <c r="U126" s="8">
        <v>272895387</v>
      </c>
    </row>
    <row r="127" spans="1:21" s="29" customFormat="1">
      <c r="A127" s="77" t="s">
        <v>221</v>
      </c>
      <c r="B127" s="90" t="s">
        <v>706</v>
      </c>
      <c r="C127" s="77">
        <v>2017</v>
      </c>
      <c r="D127" s="77" t="s">
        <v>707</v>
      </c>
      <c r="E127" s="41" t="s">
        <v>294</v>
      </c>
      <c r="F127" s="5" t="s">
        <v>265</v>
      </c>
      <c r="G127" s="5" t="s">
        <v>295</v>
      </c>
      <c r="H127" s="5" t="s">
        <v>454</v>
      </c>
      <c r="I127" s="69">
        <v>42934</v>
      </c>
      <c r="J127" s="8">
        <v>32321460</v>
      </c>
      <c r="K127" s="8">
        <v>6311400</v>
      </c>
      <c r="L127" s="8">
        <v>26010060</v>
      </c>
      <c r="M127" s="33" t="s">
        <v>119</v>
      </c>
      <c r="N127" s="33" t="s">
        <v>119</v>
      </c>
      <c r="O127" s="5" t="s">
        <v>708</v>
      </c>
      <c r="P127" s="5" t="s">
        <v>709</v>
      </c>
      <c r="Q127" s="24" t="s">
        <v>34</v>
      </c>
      <c r="R127" s="75">
        <v>1</v>
      </c>
      <c r="S127" s="75">
        <v>1</v>
      </c>
      <c r="T127" s="8"/>
      <c r="U127" s="8">
        <v>26010060</v>
      </c>
    </row>
    <row r="128" spans="1:21" s="29" customFormat="1">
      <c r="A128" s="77" t="s">
        <v>221</v>
      </c>
      <c r="B128" s="91" t="s">
        <v>710</v>
      </c>
      <c r="C128" s="77">
        <v>2017</v>
      </c>
      <c r="D128" s="77" t="s">
        <v>711</v>
      </c>
      <c r="E128" s="105" t="s">
        <v>712</v>
      </c>
      <c r="F128" s="5" t="s">
        <v>675</v>
      </c>
      <c r="G128" s="5" t="s">
        <v>675</v>
      </c>
      <c r="H128" s="5" t="s">
        <v>381</v>
      </c>
      <c r="I128" s="69">
        <v>42964</v>
      </c>
      <c r="J128" s="8">
        <v>1394632485</v>
      </c>
      <c r="K128" s="8">
        <v>0</v>
      </c>
      <c r="L128" s="34">
        <v>1394632485</v>
      </c>
      <c r="M128" s="33" t="s">
        <v>119</v>
      </c>
      <c r="N128" s="33" t="s">
        <v>119</v>
      </c>
      <c r="O128" s="5" t="s">
        <v>676</v>
      </c>
      <c r="P128" s="5" t="s">
        <v>713</v>
      </c>
      <c r="Q128" s="24" t="s">
        <v>54</v>
      </c>
      <c r="R128" s="75">
        <v>0.36</v>
      </c>
      <c r="S128" s="75">
        <v>0.5</v>
      </c>
      <c r="T128" s="8"/>
      <c r="U128" s="8">
        <v>1394632485</v>
      </c>
    </row>
    <row r="129" spans="1:21" s="29" customFormat="1" ht="20.25">
      <c r="A129" s="77" t="s">
        <v>221</v>
      </c>
      <c r="B129" s="91" t="s">
        <v>714</v>
      </c>
      <c r="C129" s="77">
        <v>2017</v>
      </c>
      <c r="D129" s="77" t="s">
        <v>715</v>
      </c>
      <c r="E129" s="105" t="s">
        <v>716</v>
      </c>
      <c r="F129" s="5" t="s">
        <v>38</v>
      </c>
      <c r="G129" s="5" t="s">
        <v>38</v>
      </c>
      <c r="H129" s="5" t="s">
        <v>225</v>
      </c>
      <c r="I129" s="69">
        <v>42996</v>
      </c>
      <c r="J129" s="8">
        <v>15000000</v>
      </c>
      <c r="K129" s="8">
        <v>0</v>
      </c>
      <c r="L129" s="34">
        <v>15000000</v>
      </c>
      <c r="M129" s="33" t="s">
        <v>119</v>
      </c>
      <c r="N129" s="33" t="s">
        <v>119</v>
      </c>
      <c r="O129" s="5" t="s">
        <v>717</v>
      </c>
      <c r="P129" s="5" t="s">
        <v>718</v>
      </c>
      <c r="Q129" s="24" t="s">
        <v>79</v>
      </c>
      <c r="R129" s="75">
        <v>1</v>
      </c>
      <c r="S129" s="75">
        <v>0.96</v>
      </c>
      <c r="T129" s="8"/>
      <c r="U129" s="8">
        <v>15000000</v>
      </c>
    </row>
    <row r="130" spans="1:21" s="29" customFormat="1">
      <c r="A130" s="77" t="s">
        <v>221</v>
      </c>
      <c r="B130" s="33" t="s">
        <v>719</v>
      </c>
      <c r="C130" s="5">
        <v>2017</v>
      </c>
      <c r="D130" s="77" t="s">
        <v>720</v>
      </c>
      <c r="E130" s="105" t="s">
        <v>721</v>
      </c>
      <c r="F130" s="5" t="s">
        <v>280</v>
      </c>
      <c r="G130" s="5" t="s">
        <v>475</v>
      </c>
      <c r="H130" s="33" t="s">
        <v>722</v>
      </c>
      <c r="I130" s="69">
        <v>43033</v>
      </c>
      <c r="J130" s="8">
        <v>954500712</v>
      </c>
      <c r="K130" s="8">
        <v>0</v>
      </c>
      <c r="L130" s="34">
        <v>954500712</v>
      </c>
      <c r="M130" s="33" t="s">
        <v>40</v>
      </c>
      <c r="N130" s="35" t="s">
        <v>723</v>
      </c>
      <c r="O130" s="5" t="s">
        <v>724</v>
      </c>
      <c r="P130" s="5" t="s">
        <v>725</v>
      </c>
      <c r="Q130" s="24" t="s">
        <v>54</v>
      </c>
      <c r="R130" s="75">
        <v>1</v>
      </c>
      <c r="S130" s="75">
        <v>0.9</v>
      </c>
      <c r="T130" s="8">
        <v>954500712</v>
      </c>
      <c r="U130" s="8"/>
    </row>
    <row r="131" spans="1:21" s="29" customFormat="1">
      <c r="A131" s="77" t="s">
        <v>221</v>
      </c>
      <c r="B131" s="33" t="s">
        <v>726</v>
      </c>
      <c r="C131" s="5">
        <v>2017</v>
      </c>
      <c r="D131" s="77" t="s">
        <v>727</v>
      </c>
      <c r="E131" s="105" t="s">
        <v>728</v>
      </c>
      <c r="F131" s="5" t="s">
        <v>38</v>
      </c>
      <c r="G131" s="5" t="s">
        <v>38</v>
      </c>
      <c r="H131" s="5" t="s">
        <v>225</v>
      </c>
      <c r="I131" s="69">
        <v>43061</v>
      </c>
      <c r="J131" s="8">
        <v>361709229</v>
      </c>
      <c r="K131" s="8">
        <v>0</v>
      </c>
      <c r="L131" s="8">
        <v>361709229</v>
      </c>
      <c r="M131" s="33" t="s">
        <v>119</v>
      </c>
      <c r="N131" s="33" t="s">
        <v>119</v>
      </c>
      <c r="O131" s="5" t="s">
        <v>729</v>
      </c>
      <c r="P131" s="5" t="s">
        <v>730</v>
      </c>
      <c r="Q131" s="24" t="s">
        <v>54</v>
      </c>
      <c r="R131" s="75">
        <v>0.82</v>
      </c>
      <c r="S131" s="75">
        <v>0.6</v>
      </c>
      <c r="T131" s="8"/>
      <c r="U131" s="8">
        <v>361709229</v>
      </c>
    </row>
    <row r="132" spans="1:21" s="29" customFormat="1" ht="19.5">
      <c r="A132" s="77" t="s">
        <v>221</v>
      </c>
      <c r="B132" s="33" t="s">
        <v>731</v>
      </c>
      <c r="C132" s="5">
        <v>2017</v>
      </c>
      <c r="D132" s="77" t="s">
        <v>732</v>
      </c>
      <c r="E132" s="105" t="s">
        <v>636</v>
      </c>
      <c r="F132" s="5" t="s">
        <v>38</v>
      </c>
      <c r="G132" s="5" t="s">
        <v>38</v>
      </c>
      <c r="H132" s="5" t="s">
        <v>225</v>
      </c>
      <c r="I132" s="69">
        <v>42773</v>
      </c>
      <c r="J132" s="8">
        <v>396697436</v>
      </c>
      <c r="K132" s="8">
        <v>0</v>
      </c>
      <c r="L132" s="8">
        <v>396697436</v>
      </c>
      <c r="M132" s="33" t="s">
        <v>119</v>
      </c>
      <c r="N132" s="33" t="s">
        <v>119</v>
      </c>
      <c r="O132" s="5" t="s">
        <v>637</v>
      </c>
      <c r="P132" s="5" t="s">
        <v>733</v>
      </c>
      <c r="Q132" s="24" t="s">
        <v>639</v>
      </c>
      <c r="R132" s="75">
        <v>0</v>
      </c>
      <c r="S132" s="75">
        <v>0</v>
      </c>
      <c r="T132" s="8"/>
      <c r="U132" s="8">
        <v>396697436</v>
      </c>
    </row>
    <row r="133" spans="1:21" s="29" customFormat="1">
      <c r="A133" s="77" t="s">
        <v>221</v>
      </c>
      <c r="B133" s="33" t="s">
        <v>734</v>
      </c>
      <c r="C133" s="5">
        <v>2017</v>
      </c>
      <c r="D133" s="77" t="s">
        <v>735</v>
      </c>
      <c r="E133" s="105" t="s">
        <v>736</v>
      </c>
      <c r="F133" s="5" t="s">
        <v>38</v>
      </c>
      <c r="G133" s="5" t="s">
        <v>38</v>
      </c>
      <c r="H133" s="5" t="s">
        <v>225</v>
      </c>
      <c r="I133" s="69">
        <v>43033</v>
      </c>
      <c r="J133" s="8">
        <v>492462733</v>
      </c>
      <c r="K133" s="8">
        <v>0</v>
      </c>
      <c r="L133" s="8">
        <v>492462733</v>
      </c>
      <c r="M133" s="33" t="s">
        <v>737</v>
      </c>
      <c r="N133" s="33" t="s">
        <v>737</v>
      </c>
      <c r="O133" s="5" t="s">
        <v>738</v>
      </c>
      <c r="P133" s="5" t="s">
        <v>739</v>
      </c>
      <c r="Q133" s="24" t="s">
        <v>79</v>
      </c>
      <c r="R133" s="75">
        <v>1</v>
      </c>
      <c r="S133" s="75">
        <v>1</v>
      </c>
      <c r="T133" s="8">
        <v>116569078</v>
      </c>
      <c r="U133" s="8"/>
    </row>
    <row r="134" spans="1:21" s="29" customFormat="1">
      <c r="A134" s="77" t="s">
        <v>221</v>
      </c>
      <c r="B134" s="33" t="s">
        <v>740</v>
      </c>
      <c r="C134" s="5">
        <v>2017</v>
      </c>
      <c r="D134" s="77" t="s">
        <v>741</v>
      </c>
      <c r="E134" s="105" t="s">
        <v>742</v>
      </c>
      <c r="F134" s="5" t="s">
        <v>38</v>
      </c>
      <c r="G134" s="5" t="s">
        <v>38</v>
      </c>
      <c r="H134" s="5" t="s">
        <v>225</v>
      </c>
      <c r="I134" s="69">
        <v>43050</v>
      </c>
      <c r="J134" s="8">
        <v>101500000</v>
      </c>
      <c r="K134" s="8">
        <v>0</v>
      </c>
      <c r="L134" s="8">
        <v>101500000</v>
      </c>
      <c r="M134" s="33" t="s">
        <v>119</v>
      </c>
      <c r="N134" s="33" t="s">
        <v>119</v>
      </c>
      <c r="O134" s="5" t="s">
        <v>743</v>
      </c>
      <c r="P134" s="5" t="s">
        <v>744</v>
      </c>
      <c r="Q134" s="24" t="s">
        <v>745</v>
      </c>
      <c r="R134" s="75">
        <v>0</v>
      </c>
      <c r="S134" s="75">
        <v>0</v>
      </c>
      <c r="T134" s="8"/>
      <c r="U134" s="8">
        <v>101500000</v>
      </c>
    </row>
    <row r="135" spans="1:21" s="29" customFormat="1">
      <c r="A135" s="77" t="s">
        <v>221</v>
      </c>
      <c r="B135" s="33" t="s">
        <v>746</v>
      </c>
      <c r="C135" s="5">
        <v>2017</v>
      </c>
      <c r="D135" s="77" t="s">
        <v>747</v>
      </c>
      <c r="E135" s="105" t="s">
        <v>748</v>
      </c>
      <c r="F135" s="5" t="s">
        <v>38</v>
      </c>
      <c r="G135" s="5" t="s">
        <v>38</v>
      </c>
      <c r="H135" s="5" t="s">
        <v>225</v>
      </c>
      <c r="I135" s="69">
        <v>43061</v>
      </c>
      <c r="J135" s="8">
        <v>16800000</v>
      </c>
      <c r="K135" s="8">
        <v>0</v>
      </c>
      <c r="L135" s="8">
        <v>16800000</v>
      </c>
      <c r="M135" s="33" t="s">
        <v>119</v>
      </c>
      <c r="N135" s="33" t="s">
        <v>119</v>
      </c>
      <c r="O135" s="5" t="s">
        <v>743</v>
      </c>
      <c r="P135" s="5" t="s">
        <v>749</v>
      </c>
      <c r="Q135" s="24" t="s">
        <v>745</v>
      </c>
      <c r="R135" s="75">
        <v>0</v>
      </c>
      <c r="S135" s="75">
        <v>0</v>
      </c>
      <c r="T135" s="8"/>
      <c r="U135" s="8">
        <v>16800000</v>
      </c>
    </row>
    <row r="136" spans="1:21" s="29" customFormat="1">
      <c r="A136" s="77" t="s">
        <v>221</v>
      </c>
      <c r="B136" s="33" t="s">
        <v>750</v>
      </c>
      <c r="C136" s="5">
        <v>2017</v>
      </c>
      <c r="D136" s="77" t="s">
        <v>751</v>
      </c>
      <c r="E136" s="105" t="s">
        <v>752</v>
      </c>
      <c r="F136" s="5" t="s">
        <v>265</v>
      </c>
      <c r="G136" s="5" t="s">
        <v>295</v>
      </c>
      <c r="H136" s="5" t="s">
        <v>753</v>
      </c>
      <c r="I136" s="69">
        <v>43033</v>
      </c>
      <c r="J136" s="8">
        <v>49753812</v>
      </c>
      <c r="K136" s="8">
        <v>27146910</v>
      </c>
      <c r="L136" s="8">
        <v>22606902</v>
      </c>
      <c r="M136" s="33" t="s">
        <v>119</v>
      </c>
      <c r="N136" s="33" t="s">
        <v>119</v>
      </c>
      <c r="O136" s="5" t="s">
        <v>754</v>
      </c>
      <c r="P136" s="5" t="s">
        <v>755</v>
      </c>
      <c r="Q136" s="24" t="s">
        <v>34</v>
      </c>
      <c r="R136" s="75">
        <v>1</v>
      </c>
      <c r="S136" s="75">
        <v>1</v>
      </c>
      <c r="T136" s="8"/>
      <c r="U136" s="8">
        <v>22606902</v>
      </c>
    </row>
    <row r="137" spans="1:21" s="29" customFormat="1">
      <c r="A137" s="77" t="s">
        <v>221</v>
      </c>
      <c r="B137" s="33" t="s">
        <v>756</v>
      </c>
      <c r="C137" s="5">
        <v>2017</v>
      </c>
      <c r="D137" s="77" t="s">
        <v>757</v>
      </c>
      <c r="E137" s="105" t="s">
        <v>758</v>
      </c>
      <c r="F137" s="5" t="s">
        <v>38</v>
      </c>
      <c r="G137" s="5" t="s">
        <v>38</v>
      </c>
      <c r="H137" s="5" t="s">
        <v>225</v>
      </c>
      <c r="I137" s="69">
        <v>43050</v>
      </c>
      <c r="J137" s="8">
        <v>300000000</v>
      </c>
      <c r="K137" s="8">
        <v>0</v>
      </c>
      <c r="L137" s="8">
        <v>300000000</v>
      </c>
      <c r="M137" s="33" t="s">
        <v>119</v>
      </c>
      <c r="N137" s="33" t="s">
        <v>119</v>
      </c>
      <c r="O137" s="5" t="s">
        <v>759</v>
      </c>
      <c r="P137" s="5" t="s">
        <v>760</v>
      </c>
      <c r="Q137" s="24" t="s">
        <v>54</v>
      </c>
      <c r="R137" s="75">
        <v>0.3</v>
      </c>
      <c r="S137" s="75">
        <v>0.15</v>
      </c>
      <c r="T137" s="8"/>
      <c r="U137" s="8">
        <v>300000000</v>
      </c>
    </row>
    <row r="138" spans="1:21" s="29" customFormat="1">
      <c r="A138" s="77" t="s">
        <v>221</v>
      </c>
      <c r="B138" s="33" t="s">
        <v>761</v>
      </c>
      <c r="C138" s="5">
        <v>2017</v>
      </c>
      <c r="D138" s="77" t="s">
        <v>630</v>
      </c>
      <c r="E138" s="105" t="s">
        <v>385</v>
      </c>
      <c r="F138" s="5" t="s">
        <v>675</v>
      </c>
      <c r="G138" s="5" t="s">
        <v>675</v>
      </c>
      <c r="H138" s="5" t="s">
        <v>381</v>
      </c>
      <c r="I138" s="69">
        <v>42719</v>
      </c>
      <c r="J138" s="8">
        <v>13892805400</v>
      </c>
      <c r="K138" s="8">
        <v>0</v>
      </c>
      <c r="L138" s="8">
        <v>6251304041</v>
      </c>
      <c r="M138" s="33" t="s">
        <v>119</v>
      </c>
      <c r="N138" s="33" t="s">
        <v>119</v>
      </c>
      <c r="O138" s="24" t="s">
        <v>228</v>
      </c>
      <c r="P138" s="28" t="str">
        <f>VLOOKUP(B138,[1]Hoja1!B$3:E$101,3,0)</f>
        <v>Ferias y eventos internacionales 2017</v>
      </c>
      <c r="Q138" s="24" t="s">
        <v>54</v>
      </c>
      <c r="R138" s="75">
        <v>1</v>
      </c>
      <c r="S138" s="75">
        <v>0.9</v>
      </c>
      <c r="T138" s="8"/>
      <c r="U138" s="8">
        <v>6251304041</v>
      </c>
    </row>
    <row r="139" spans="1:21" s="29" customFormat="1">
      <c r="A139" s="77" t="s">
        <v>221</v>
      </c>
      <c r="B139" s="33" t="s">
        <v>762</v>
      </c>
      <c r="C139" s="5">
        <v>2017</v>
      </c>
      <c r="D139" s="77" t="s">
        <v>632</v>
      </c>
      <c r="E139" s="105" t="s">
        <v>633</v>
      </c>
      <c r="F139" s="5" t="s">
        <v>38</v>
      </c>
      <c r="G139" s="5" t="s">
        <v>38</v>
      </c>
      <c r="H139" s="5" t="s">
        <v>225</v>
      </c>
      <c r="I139" s="69">
        <v>42719</v>
      </c>
      <c r="J139" s="8">
        <v>950997120</v>
      </c>
      <c r="K139" s="8">
        <v>0</v>
      </c>
      <c r="L139" s="8">
        <v>50365383</v>
      </c>
      <c r="M139" s="33" t="s">
        <v>119</v>
      </c>
      <c r="N139" s="33" t="s">
        <v>119</v>
      </c>
      <c r="O139" s="24" t="s">
        <v>228</v>
      </c>
      <c r="P139" s="28" t="str">
        <f>VLOOKUP(B139,[1]Hoja1!B$3:E$101,3,0)</f>
        <v>Sostenimiento puntos de información turística digitales</v>
      </c>
      <c r="Q139" s="24" t="s">
        <v>34</v>
      </c>
      <c r="R139" s="75">
        <v>1</v>
      </c>
      <c r="S139" s="75">
        <v>1</v>
      </c>
      <c r="T139" s="8"/>
      <c r="U139" s="8">
        <v>50365383</v>
      </c>
    </row>
    <row r="140" spans="1:21" s="29" customFormat="1">
      <c r="A140" s="77" t="s">
        <v>221</v>
      </c>
      <c r="B140" s="33" t="s">
        <v>763</v>
      </c>
      <c r="C140" s="5">
        <v>2018</v>
      </c>
      <c r="D140" s="77" t="s">
        <v>764</v>
      </c>
      <c r="E140" s="105" t="s">
        <v>633</v>
      </c>
      <c r="F140" s="5"/>
      <c r="G140" s="5"/>
      <c r="H140" s="5" t="s">
        <v>381</v>
      </c>
      <c r="I140" s="69">
        <v>43087</v>
      </c>
      <c r="J140" s="8">
        <v>2686902000</v>
      </c>
      <c r="K140" s="8">
        <v>0</v>
      </c>
      <c r="L140" s="8">
        <v>2686902000</v>
      </c>
      <c r="M140" s="33" t="s">
        <v>119</v>
      </c>
      <c r="N140" s="33" t="s">
        <v>119</v>
      </c>
      <c r="O140" s="24" t="s">
        <v>228</v>
      </c>
      <c r="P140" s="28" t="str">
        <f>VLOOKUP(B140,[1]Hoja1!B$3:E$101,3,0)</f>
        <v>Ferias y eventos internacionales enero y febrero 2018</v>
      </c>
      <c r="Q140" s="24" t="s">
        <v>79</v>
      </c>
      <c r="R140" s="75">
        <v>0.42</v>
      </c>
      <c r="S140" s="75">
        <v>0.53</v>
      </c>
      <c r="T140" s="8"/>
      <c r="U140" s="8">
        <v>2686902000</v>
      </c>
    </row>
    <row r="141" spans="1:21" s="29" customFormat="1">
      <c r="A141" s="77" t="s">
        <v>221</v>
      </c>
      <c r="B141" s="33" t="s">
        <v>765</v>
      </c>
      <c r="C141" s="5">
        <v>2018</v>
      </c>
      <c r="D141" s="77" t="s">
        <v>766</v>
      </c>
      <c r="E141" s="105" t="s">
        <v>767</v>
      </c>
      <c r="F141" s="5" t="s">
        <v>38</v>
      </c>
      <c r="G141" s="5" t="s">
        <v>38</v>
      </c>
      <c r="H141" s="5" t="s">
        <v>225</v>
      </c>
      <c r="I141" s="69">
        <v>43127</v>
      </c>
      <c r="J141" s="8">
        <v>171000000</v>
      </c>
      <c r="K141" s="8">
        <v>0</v>
      </c>
      <c r="L141" s="8">
        <v>171000000</v>
      </c>
      <c r="M141" s="33" t="s">
        <v>119</v>
      </c>
      <c r="N141" s="33" t="s">
        <v>119</v>
      </c>
      <c r="O141" s="5" t="s">
        <v>759</v>
      </c>
      <c r="P141" s="5" t="s">
        <v>768</v>
      </c>
      <c r="Q141" s="24" t="s">
        <v>54</v>
      </c>
      <c r="R141" s="85">
        <v>1</v>
      </c>
      <c r="S141" s="85">
        <v>0.5</v>
      </c>
      <c r="T141" s="8"/>
      <c r="U141" s="8">
        <v>171000000</v>
      </c>
    </row>
    <row r="142" spans="1:21" s="29" customFormat="1">
      <c r="A142" s="77" t="s">
        <v>221</v>
      </c>
      <c r="B142" s="33" t="s">
        <v>769</v>
      </c>
      <c r="C142" s="5">
        <v>2018</v>
      </c>
      <c r="D142" s="77" t="s">
        <v>770</v>
      </c>
      <c r="E142" s="105" t="s">
        <v>771</v>
      </c>
      <c r="F142" s="5" t="s">
        <v>675</v>
      </c>
      <c r="G142" s="5" t="s">
        <v>675</v>
      </c>
      <c r="H142" s="5" t="s">
        <v>381</v>
      </c>
      <c r="I142" s="69">
        <v>43127</v>
      </c>
      <c r="J142" s="8">
        <v>3640523076</v>
      </c>
      <c r="K142" s="8">
        <v>0</v>
      </c>
      <c r="L142" s="8">
        <v>3640523076</v>
      </c>
      <c r="M142" s="33" t="s">
        <v>119</v>
      </c>
      <c r="N142" s="33" t="s">
        <v>119</v>
      </c>
      <c r="O142" s="5" t="s">
        <v>772</v>
      </c>
      <c r="P142" s="5" t="s">
        <v>773</v>
      </c>
      <c r="Q142" s="24" t="s">
        <v>54</v>
      </c>
      <c r="R142" s="75">
        <v>1</v>
      </c>
      <c r="S142" s="75">
        <v>1</v>
      </c>
      <c r="T142" s="8"/>
      <c r="U142" s="8">
        <v>3640523076</v>
      </c>
    </row>
    <row r="143" spans="1:21" s="29" customFormat="1">
      <c r="A143" s="77" t="s">
        <v>221</v>
      </c>
      <c r="B143" s="33" t="s">
        <v>774</v>
      </c>
      <c r="C143" s="5">
        <v>2018</v>
      </c>
      <c r="D143" s="77" t="s">
        <v>775</v>
      </c>
      <c r="E143" s="105" t="s">
        <v>600</v>
      </c>
      <c r="F143" s="5" t="s">
        <v>38</v>
      </c>
      <c r="G143" s="5" t="s">
        <v>38</v>
      </c>
      <c r="H143" s="5" t="s">
        <v>225</v>
      </c>
      <c r="I143" s="69">
        <v>43127</v>
      </c>
      <c r="J143" s="8">
        <v>700000000</v>
      </c>
      <c r="K143" s="8">
        <v>0</v>
      </c>
      <c r="L143" s="8">
        <v>700000000</v>
      </c>
      <c r="M143" s="33" t="s">
        <v>119</v>
      </c>
      <c r="N143" s="33" t="s">
        <v>119</v>
      </c>
      <c r="O143" s="5" t="s">
        <v>776</v>
      </c>
      <c r="P143" s="5" t="s">
        <v>777</v>
      </c>
      <c r="Q143" s="24" t="s">
        <v>34</v>
      </c>
      <c r="R143" s="75">
        <v>1</v>
      </c>
      <c r="S143" s="75">
        <v>1</v>
      </c>
      <c r="T143" s="8"/>
      <c r="U143" s="8">
        <v>700000000</v>
      </c>
    </row>
    <row r="144" spans="1:21" s="29" customFormat="1">
      <c r="A144" s="77" t="s">
        <v>221</v>
      </c>
      <c r="B144" s="33" t="s">
        <v>778</v>
      </c>
      <c r="C144" s="5">
        <v>2018</v>
      </c>
      <c r="D144" s="77" t="s">
        <v>697</v>
      </c>
      <c r="E144" s="105" t="s">
        <v>698</v>
      </c>
      <c r="F144" s="5" t="s">
        <v>675</v>
      </c>
      <c r="G144" s="5" t="s">
        <v>675</v>
      </c>
      <c r="H144" s="5" t="s">
        <v>381</v>
      </c>
      <c r="I144" s="69">
        <v>43127</v>
      </c>
      <c r="J144" s="8">
        <v>2500000000</v>
      </c>
      <c r="K144" s="8">
        <v>0</v>
      </c>
      <c r="L144" s="8">
        <v>2500000000</v>
      </c>
      <c r="M144" s="33" t="s">
        <v>119</v>
      </c>
      <c r="N144" s="33" t="s">
        <v>119</v>
      </c>
      <c r="O144" s="5" t="s">
        <v>779</v>
      </c>
      <c r="P144" s="5" t="s">
        <v>780</v>
      </c>
      <c r="Q144" s="24" t="s">
        <v>79</v>
      </c>
      <c r="R144" s="75">
        <v>1</v>
      </c>
      <c r="S144" s="75">
        <v>1</v>
      </c>
      <c r="T144" s="8"/>
      <c r="U144" s="8">
        <v>2500000000</v>
      </c>
    </row>
    <row r="145" spans="1:21" s="29" customFormat="1">
      <c r="A145" s="77" t="s">
        <v>221</v>
      </c>
      <c r="B145" s="33" t="s">
        <v>781</v>
      </c>
      <c r="C145" s="5">
        <v>2018</v>
      </c>
      <c r="D145" s="77" t="s">
        <v>782</v>
      </c>
      <c r="E145" s="105" t="s">
        <v>783</v>
      </c>
      <c r="F145" s="5" t="s">
        <v>675</v>
      </c>
      <c r="G145" s="5" t="s">
        <v>675</v>
      </c>
      <c r="H145" s="5" t="s">
        <v>381</v>
      </c>
      <c r="I145" s="69">
        <v>43139</v>
      </c>
      <c r="J145" s="8">
        <v>231417333</v>
      </c>
      <c r="K145" s="8">
        <v>0</v>
      </c>
      <c r="L145" s="8">
        <v>231417333</v>
      </c>
      <c r="M145" s="33" t="s">
        <v>119</v>
      </c>
      <c r="N145" s="33" t="s">
        <v>119</v>
      </c>
      <c r="O145" s="5" t="s">
        <v>784</v>
      </c>
      <c r="P145" s="5" t="s">
        <v>785</v>
      </c>
      <c r="Q145" s="24" t="s">
        <v>54</v>
      </c>
      <c r="R145" s="87">
        <v>0.25</v>
      </c>
      <c r="S145" s="75">
        <v>0.5</v>
      </c>
      <c r="T145" s="8"/>
      <c r="U145" s="8">
        <v>231417333</v>
      </c>
    </row>
    <row r="146" spans="1:21" s="29" customFormat="1">
      <c r="A146" s="77" t="s">
        <v>221</v>
      </c>
      <c r="B146" s="33" t="s">
        <v>786</v>
      </c>
      <c r="C146" s="5">
        <v>2018</v>
      </c>
      <c r="D146" s="77" t="s">
        <v>787</v>
      </c>
      <c r="E146" s="105" t="s">
        <v>788</v>
      </c>
      <c r="F146" s="5" t="s">
        <v>38</v>
      </c>
      <c r="G146" s="5" t="s">
        <v>38</v>
      </c>
      <c r="H146" s="5" t="s">
        <v>225</v>
      </c>
      <c r="I146" s="69">
        <v>43139</v>
      </c>
      <c r="J146" s="8">
        <v>6000000000</v>
      </c>
      <c r="K146" s="8">
        <v>0</v>
      </c>
      <c r="L146" s="8">
        <v>6000000000</v>
      </c>
      <c r="M146" s="33" t="s">
        <v>119</v>
      </c>
      <c r="N146" s="33" t="s">
        <v>119</v>
      </c>
      <c r="O146" s="5" t="s">
        <v>789</v>
      </c>
      <c r="P146" s="5" t="s">
        <v>790</v>
      </c>
      <c r="Q146" s="24" t="s">
        <v>54</v>
      </c>
      <c r="R146" s="75">
        <v>0.36</v>
      </c>
      <c r="S146" s="75">
        <v>0.6</v>
      </c>
      <c r="T146" s="8"/>
      <c r="U146" s="8">
        <v>6000000000</v>
      </c>
    </row>
    <row r="147" spans="1:21" s="29" customFormat="1">
      <c r="A147" s="77" t="s">
        <v>221</v>
      </c>
      <c r="B147" s="33" t="s">
        <v>791</v>
      </c>
      <c r="C147" s="5">
        <v>2018</v>
      </c>
      <c r="D147" s="77" t="s">
        <v>792</v>
      </c>
      <c r="E147" s="105" t="s">
        <v>793</v>
      </c>
      <c r="F147" s="5" t="s">
        <v>38</v>
      </c>
      <c r="G147" s="5" t="s">
        <v>38</v>
      </c>
      <c r="H147" s="5" t="s">
        <v>225</v>
      </c>
      <c r="I147" s="69">
        <v>43139</v>
      </c>
      <c r="J147" s="8">
        <v>1490000000</v>
      </c>
      <c r="K147" s="8">
        <v>0</v>
      </c>
      <c r="L147" s="8">
        <v>1490000000</v>
      </c>
      <c r="M147" s="33" t="s">
        <v>119</v>
      </c>
      <c r="N147" s="33" t="s">
        <v>119</v>
      </c>
      <c r="O147" s="5" t="s">
        <v>794</v>
      </c>
      <c r="P147" s="5" t="s">
        <v>795</v>
      </c>
      <c r="Q147" s="24" t="s">
        <v>745</v>
      </c>
      <c r="R147" s="75">
        <v>0</v>
      </c>
      <c r="S147" s="75">
        <v>0</v>
      </c>
      <c r="T147" s="8"/>
      <c r="U147" s="8">
        <v>1490000000</v>
      </c>
    </row>
    <row r="148" spans="1:21" s="29" customFormat="1">
      <c r="A148" s="77" t="s">
        <v>221</v>
      </c>
      <c r="B148" s="33" t="s">
        <v>796</v>
      </c>
      <c r="C148" s="5">
        <v>2018</v>
      </c>
      <c r="D148" s="77" t="s">
        <v>797</v>
      </c>
      <c r="E148" s="105" t="s">
        <v>798</v>
      </c>
      <c r="F148" s="5" t="s">
        <v>38</v>
      </c>
      <c r="G148" s="5" t="s">
        <v>38</v>
      </c>
      <c r="H148" s="5" t="s">
        <v>225</v>
      </c>
      <c r="I148" s="69">
        <v>43139</v>
      </c>
      <c r="J148" s="8">
        <v>63899438</v>
      </c>
      <c r="K148" s="8">
        <v>0</v>
      </c>
      <c r="L148" s="8">
        <v>63899438</v>
      </c>
      <c r="M148" s="33" t="s">
        <v>119</v>
      </c>
      <c r="N148" s="33" t="s">
        <v>119</v>
      </c>
      <c r="O148" s="5" t="s">
        <v>799</v>
      </c>
      <c r="P148" s="5" t="s">
        <v>800</v>
      </c>
      <c r="Q148" s="24" t="s">
        <v>34</v>
      </c>
      <c r="R148" s="75">
        <v>1</v>
      </c>
      <c r="S148" s="75">
        <v>1</v>
      </c>
      <c r="T148" s="8"/>
      <c r="U148" s="8">
        <v>63899438</v>
      </c>
    </row>
    <row r="149" spans="1:21" s="29" customFormat="1">
      <c r="A149" s="77" t="s">
        <v>221</v>
      </c>
      <c r="B149" s="33" t="s">
        <v>801</v>
      </c>
      <c r="C149" s="5">
        <v>2018</v>
      </c>
      <c r="D149" s="77" t="s">
        <v>802</v>
      </c>
      <c r="E149" s="105" t="s">
        <v>803</v>
      </c>
      <c r="F149" s="5" t="s">
        <v>38</v>
      </c>
      <c r="G149" s="5" t="s">
        <v>38</v>
      </c>
      <c r="H149" s="5" t="s">
        <v>225</v>
      </c>
      <c r="I149" s="69">
        <v>43139</v>
      </c>
      <c r="J149" s="8">
        <v>2000000000</v>
      </c>
      <c r="K149" s="8">
        <v>0</v>
      </c>
      <c r="L149" s="8">
        <v>2000000000</v>
      </c>
      <c r="M149" s="33" t="s">
        <v>119</v>
      </c>
      <c r="N149" s="33" t="s">
        <v>119</v>
      </c>
      <c r="O149" s="5" t="s">
        <v>804</v>
      </c>
      <c r="P149" s="5" t="s">
        <v>805</v>
      </c>
      <c r="Q149" s="24" t="s">
        <v>745</v>
      </c>
      <c r="R149" s="75">
        <v>0</v>
      </c>
      <c r="S149" s="75">
        <v>0</v>
      </c>
      <c r="T149" s="8"/>
      <c r="U149" s="8">
        <v>2000000000</v>
      </c>
    </row>
    <row r="150" spans="1:21" s="29" customFormat="1">
      <c r="A150" s="77" t="s">
        <v>221</v>
      </c>
      <c r="B150" s="33" t="s">
        <v>806</v>
      </c>
      <c r="C150" s="5">
        <v>2018</v>
      </c>
      <c r="D150" s="77" t="s">
        <v>807</v>
      </c>
      <c r="E150" s="105" t="s">
        <v>808</v>
      </c>
      <c r="F150" s="5" t="s">
        <v>675</v>
      </c>
      <c r="G150" s="5" t="s">
        <v>675</v>
      </c>
      <c r="H150" s="5" t="s">
        <v>381</v>
      </c>
      <c r="I150" s="69">
        <v>43172</v>
      </c>
      <c r="J150" s="8">
        <v>1327093000</v>
      </c>
      <c r="K150" s="8">
        <v>0</v>
      </c>
      <c r="L150" s="8">
        <v>1327093000</v>
      </c>
      <c r="M150" s="33" t="s">
        <v>119</v>
      </c>
      <c r="N150" s="33" t="s">
        <v>119</v>
      </c>
      <c r="O150" s="5" t="s">
        <v>809</v>
      </c>
      <c r="P150" s="5" t="s">
        <v>810</v>
      </c>
      <c r="Q150" s="24" t="s">
        <v>54</v>
      </c>
      <c r="R150" s="85">
        <v>0.4</v>
      </c>
      <c r="S150" s="75">
        <v>0.5</v>
      </c>
      <c r="T150" s="8"/>
      <c r="U150" s="8">
        <v>1327093000</v>
      </c>
    </row>
    <row r="151" spans="1:21" s="29" customFormat="1">
      <c r="A151" s="77" t="s">
        <v>221</v>
      </c>
      <c r="B151" s="33" t="s">
        <v>811</v>
      </c>
      <c r="C151" s="5">
        <v>2018</v>
      </c>
      <c r="D151" s="77" t="s">
        <v>299</v>
      </c>
      <c r="E151" s="105" t="s">
        <v>571</v>
      </c>
      <c r="F151" s="5" t="s">
        <v>675</v>
      </c>
      <c r="G151" s="5" t="s">
        <v>675</v>
      </c>
      <c r="H151" s="5" t="s">
        <v>381</v>
      </c>
      <c r="I151" s="69">
        <v>43172</v>
      </c>
      <c r="J151" s="8">
        <v>3791000000</v>
      </c>
      <c r="K151" s="8">
        <v>0</v>
      </c>
      <c r="L151" s="8">
        <v>896000000</v>
      </c>
      <c r="M151" s="33" t="s">
        <v>119</v>
      </c>
      <c r="N151" s="33" t="s">
        <v>119</v>
      </c>
      <c r="O151" s="5" t="s">
        <v>809</v>
      </c>
      <c r="P151" s="5" t="s">
        <v>810</v>
      </c>
      <c r="Q151" s="24" t="s">
        <v>54</v>
      </c>
      <c r="R151" s="75">
        <v>0.85</v>
      </c>
      <c r="S151" s="75">
        <v>0.73</v>
      </c>
      <c r="T151" s="8"/>
      <c r="U151" s="8">
        <v>896000000</v>
      </c>
    </row>
    <row r="152" spans="1:21" s="29" customFormat="1">
      <c r="A152" s="77" t="s">
        <v>221</v>
      </c>
      <c r="B152" s="33" t="s">
        <v>812</v>
      </c>
      <c r="C152" s="5">
        <v>2018</v>
      </c>
      <c r="D152" s="77" t="s">
        <v>813</v>
      </c>
      <c r="E152" s="105" t="s">
        <v>814</v>
      </c>
      <c r="F152" s="5" t="s">
        <v>675</v>
      </c>
      <c r="G152" s="5" t="s">
        <v>675</v>
      </c>
      <c r="H152" s="5" t="s">
        <v>381</v>
      </c>
      <c r="I152" s="69">
        <v>43172</v>
      </c>
      <c r="J152" s="8">
        <v>4000000000</v>
      </c>
      <c r="K152" s="8">
        <v>0</v>
      </c>
      <c r="L152" s="8">
        <v>4000000000</v>
      </c>
      <c r="M152" s="33" t="s">
        <v>119</v>
      </c>
      <c r="N152" s="33" t="s">
        <v>119</v>
      </c>
      <c r="O152" s="5" t="s">
        <v>815</v>
      </c>
      <c r="P152" s="5" t="s">
        <v>780</v>
      </c>
      <c r="Q152" s="24" t="s">
        <v>54</v>
      </c>
      <c r="R152" s="85">
        <v>0.4</v>
      </c>
      <c r="S152" s="85">
        <v>0.5</v>
      </c>
      <c r="T152" s="8"/>
      <c r="U152" s="8">
        <v>4000000000</v>
      </c>
    </row>
    <row r="153" spans="1:21" s="29" customFormat="1">
      <c r="A153" s="77" t="s">
        <v>221</v>
      </c>
      <c r="B153" s="33" t="s">
        <v>816</v>
      </c>
      <c r="C153" s="5">
        <v>2018</v>
      </c>
      <c r="D153" s="77" t="s">
        <v>688</v>
      </c>
      <c r="E153" s="105" t="s">
        <v>817</v>
      </c>
      <c r="F153" s="5" t="s">
        <v>675</v>
      </c>
      <c r="G153" s="5" t="s">
        <v>675</v>
      </c>
      <c r="H153" s="5" t="s">
        <v>381</v>
      </c>
      <c r="I153" s="69">
        <v>43172</v>
      </c>
      <c r="J153" s="8">
        <v>1000000000</v>
      </c>
      <c r="K153" s="8">
        <v>0</v>
      </c>
      <c r="L153" s="8">
        <v>1000000000</v>
      </c>
      <c r="M153" s="33" t="s">
        <v>119</v>
      </c>
      <c r="N153" s="33" t="s">
        <v>119</v>
      </c>
      <c r="O153" s="5" t="s">
        <v>818</v>
      </c>
      <c r="P153" s="5" t="s">
        <v>819</v>
      </c>
      <c r="Q153" s="24" t="s">
        <v>54</v>
      </c>
      <c r="R153" s="85">
        <v>0.8</v>
      </c>
      <c r="S153" s="85">
        <v>0.8</v>
      </c>
      <c r="T153" s="8"/>
      <c r="U153" s="8">
        <v>1000000000</v>
      </c>
    </row>
    <row r="154" spans="1:21" s="29" customFormat="1">
      <c r="A154" s="77" t="s">
        <v>221</v>
      </c>
      <c r="B154" s="90" t="s">
        <v>820</v>
      </c>
      <c r="C154" s="77">
        <v>2018</v>
      </c>
      <c r="D154" s="77" t="s">
        <v>821</v>
      </c>
      <c r="E154" s="106" t="s">
        <v>822</v>
      </c>
      <c r="F154" s="77" t="s">
        <v>675</v>
      </c>
      <c r="G154" s="77" t="s">
        <v>675</v>
      </c>
      <c r="H154" s="77" t="s">
        <v>381</v>
      </c>
      <c r="I154" s="82">
        <v>43172</v>
      </c>
      <c r="J154" s="78">
        <v>780382835</v>
      </c>
      <c r="K154" s="78">
        <v>0</v>
      </c>
      <c r="L154" s="78">
        <v>780382835</v>
      </c>
      <c r="M154" s="90" t="s">
        <v>119</v>
      </c>
      <c r="N154" s="90" t="s">
        <v>119</v>
      </c>
      <c r="O154" s="90" t="s">
        <v>823</v>
      </c>
      <c r="P154" s="90" t="s">
        <v>824</v>
      </c>
      <c r="Q154" s="77" t="s">
        <v>54</v>
      </c>
      <c r="R154" s="85">
        <v>0.8</v>
      </c>
      <c r="S154" s="85">
        <v>0.8</v>
      </c>
      <c r="T154" s="78"/>
      <c r="U154" s="78">
        <v>780382835</v>
      </c>
    </row>
    <row r="155" spans="1:21" s="29" customFormat="1">
      <c r="A155" s="77" t="s">
        <v>221</v>
      </c>
      <c r="B155" s="76" t="s">
        <v>825</v>
      </c>
      <c r="C155" s="77">
        <v>2018</v>
      </c>
      <c r="D155" s="77" t="s">
        <v>826</v>
      </c>
      <c r="E155" s="106" t="s">
        <v>385</v>
      </c>
      <c r="F155" s="77" t="s">
        <v>675</v>
      </c>
      <c r="G155" s="77" t="s">
        <v>675</v>
      </c>
      <c r="H155" s="77" t="s">
        <v>381</v>
      </c>
      <c r="I155" s="82">
        <v>43209</v>
      </c>
      <c r="J155" s="78">
        <v>4949966756</v>
      </c>
      <c r="K155" s="78">
        <v>0</v>
      </c>
      <c r="L155" s="78">
        <v>4949966756</v>
      </c>
      <c r="M155" s="76" t="s">
        <v>119</v>
      </c>
      <c r="N155" s="76" t="s">
        <v>119</v>
      </c>
      <c r="O155" s="76" t="s">
        <v>827</v>
      </c>
      <c r="P155" s="76" t="s">
        <v>828</v>
      </c>
      <c r="Q155" s="77" t="s">
        <v>745</v>
      </c>
      <c r="R155" s="75">
        <v>0</v>
      </c>
      <c r="S155" s="75">
        <v>0</v>
      </c>
      <c r="T155" s="78"/>
      <c r="U155" s="78">
        <v>4949966756</v>
      </c>
    </row>
    <row r="156" spans="1:21" s="29" customFormat="1">
      <c r="A156" s="77" t="s">
        <v>829</v>
      </c>
      <c r="B156" s="76" t="s">
        <v>830</v>
      </c>
      <c r="C156" s="77">
        <v>2018</v>
      </c>
      <c r="D156" s="77" t="s">
        <v>831</v>
      </c>
      <c r="E156" s="106" t="s">
        <v>832</v>
      </c>
      <c r="F156" s="77" t="s">
        <v>613</v>
      </c>
      <c r="G156" s="77" t="s">
        <v>475</v>
      </c>
      <c r="H156" s="76" t="s">
        <v>833</v>
      </c>
      <c r="I156" s="82">
        <v>43209</v>
      </c>
      <c r="J156" s="78">
        <v>646714000</v>
      </c>
      <c r="K156" s="78">
        <v>0</v>
      </c>
      <c r="L156" s="78">
        <v>646714000</v>
      </c>
      <c r="M156" s="76" t="s">
        <v>40</v>
      </c>
      <c r="N156" s="76" t="s">
        <v>40</v>
      </c>
      <c r="O156" s="76" t="s">
        <v>834</v>
      </c>
      <c r="P156" s="76" t="s">
        <v>835</v>
      </c>
      <c r="Q156" s="77" t="s">
        <v>197</v>
      </c>
      <c r="R156" s="75">
        <v>0</v>
      </c>
      <c r="S156" s="75">
        <v>0</v>
      </c>
      <c r="T156" s="78">
        <v>646714000</v>
      </c>
      <c r="U156" s="78"/>
    </row>
    <row r="157" spans="1:21" s="29" customFormat="1">
      <c r="A157" s="77" t="s">
        <v>221</v>
      </c>
      <c r="B157" s="77" t="s">
        <v>836</v>
      </c>
      <c r="C157" s="77">
        <v>2018</v>
      </c>
      <c r="D157" s="77" t="s">
        <v>837</v>
      </c>
      <c r="E157" s="106" t="s">
        <v>838</v>
      </c>
      <c r="F157" s="77" t="s">
        <v>613</v>
      </c>
      <c r="G157" s="77" t="s">
        <v>346</v>
      </c>
      <c r="H157" s="90" t="s">
        <v>839</v>
      </c>
      <c r="I157" s="82">
        <v>43244</v>
      </c>
      <c r="J157" s="78">
        <v>1214384648</v>
      </c>
      <c r="K157" s="78">
        <v>0</v>
      </c>
      <c r="L157" s="89">
        <v>1214384648</v>
      </c>
      <c r="M157" s="90" t="s">
        <v>40</v>
      </c>
      <c r="N157" s="77" t="s">
        <v>147</v>
      </c>
      <c r="O157" s="77" t="s">
        <v>840</v>
      </c>
      <c r="P157" s="77" t="s">
        <v>841</v>
      </c>
      <c r="Q157" s="77" t="s">
        <v>54</v>
      </c>
      <c r="R157" s="75">
        <v>0.6</v>
      </c>
      <c r="S157" s="75">
        <v>0.6</v>
      </c>
      <c r="T157" s="78">
        <v>1214384648</v>
      </c>
      <c r="U157" s="78"/>
    </row>
    <row r="158" spans="1:21" s="29" customFormat="1">
      <c r="A158" s="77" t="s">
        <v>842</v>
      </c>
      <c r="B158" s="90" t="s">
        <v>843</v>
      </c>
      <c r="C158" s="77">
        <v>2018</v>
      </c>
      <c r="D158" s="77" t="s">
        <v>844</v>
      </c>
      <c r="E158" s="106" t="s">
        <v>845</v>
      </c>
      <c r="F158" s="77" t="s">
        <v>38</v>
      </c>
      <c r="G158" s="77" t="s">
        <v>38</v>
      </c>
      <c r="H158" s="77" t="s">
        <v>225</v>
      </c>
      <c r="I158" s="82">
        <v>43252</v>
      </c>
      <c r="J158" s="78">
        <v>870000000</v>
      </c>
      <c r="K158" s="89">
        <v>0</v>
      </c>
      <c r="L158" s="89">
        <v>130000000</v>
      </c>
      <c r="M158" s="88" t="s">
        <v>119</v>
      </c>
      <c r="N158" s="88" t="s">
        <v>119</v>
      </c>
      <c r="O158" s="88" t="s">
        <v>846</v>
      </c>
      <c r="P158" s="88" t="s">
        <v>847</v>
      </c>
      <c r="Q158" s="77"/>
      <c r="R158" s="87">
        <v>1</v>
      </c>
      <c r="S158" s="87">
        <v>1</v>
      </c>
      <c r="T158" s="78"/>
      <c r="U158" s="78">
        <v>130000000</v>
      </c>
    </row>
    <row r="159" spans="1:21" s="29" customFormat="1">
      <c r="A159" s="77" t="s">
        <v>221</v>
      </c>
      <c r="B159" s="86" t="s">
        <v>848</v>
      </c>
      <c r="C159" s="77">
        <v>2018</v>
      </c>
      <c r="D159" s="77" t="s">
        <v>849</v>
      </c>
      <c r="E159" s="106" t="s">
        <v>850</v>
      </c>
      <c r="F159" s="77" t="s">
        <v>265</v>
      </c>
      <c r="G159" s="77" t="s">
        <v>295</v>
      </c>
      <c r="H159" s="86" t="s">
        <v>454</v>
      </c>
      <c r="I159" s="82">
        <v>43272</v>
      </c>
      <c r="J159" s="80">
        <v>35394086</v>
      </c>
      <c r="K159" s="81">
        <v>0</v>
      </c>
      <c r="L159" s="81">
        <v>35394086</v>
      </c>
      <c r="M159" s="88" t="s">
        <v>119</v>
      </c>
      <c r="N159" s="88" t="s">
        <v>119</v>
      </c>
      <c r="O159" s="88" t="s">
        <v>851</v>
      </c>
      <c r="P159" s="88" t="s">
        <v>852</v>
      </c>
      <c r="Q159" s="77" t="s">
        <v>54</v>
      </c>
      <c r="R159" s="87">
        <v>1</v>
      </c>
      <c r="S159" s="87">
        <v>0</v>
      </c>
      <c r="T159" s="78"/>
      <c r="U159" s="78">
        <v>35394086</v>
      </c>
    </row>
    <row r="160" spans="1:21" s="29" customFormat="1">
      <c r="A160" s="77" t="s">
        <v>221</v>
      </c>
      <c r="B160" s="79" t="s">
        <v>853</v>
      </c>
      <c r="C160" s="77">
        <v>2018</v>
      </c>
      <c r="D160" s="77" t="s">
        <v>813</v>
      </c>
      <c r="E160" s="106" t="s">
        <v>814</v>
      </c>
      <c r="F160" s="77" t="s">
        <v>675</v>
      </c>
      <c r="G160" s="77" t="s">
        <v>675</v>
      </c>
      <c r="H160" s="77" t="s">
        <v>381</v>
      </c>
      <c r="I160" s="82">
        <v>43287</v>
      </c>
      <c r="J160" s="81">
        <v>4000000000</v>
      </c>
      <c r="K160" s="81">
        <v>0</v>
      </c>
      <c r="L160" s="80">
        <v>4000000000</v>
      </c>
      <c r="M160" s="86" t="s">
        <v>119</v>
      </c>
      <c r="N160" s="86" t="s">
        <v>119</v>
      </c>
      <c r="O160" s="86" t="s">
        <v>854</v>
      </c>
      <c r="P160" s="86" t="s">
        <v>780</v>
      </c>
      <c r="Q160" s="77" t="s">
        <v>54</v>
      </c>
      <c r="R160" s="85">
        <v>0.4</v>
      </c>
      <c r="S160" s="85">
        <v>0.5</v>
      </c>
      <c r="T160" s="78"/>
      <c r="U160" s="78">
        <v>4000000000</v>
      </c>
    </row>
    <row r="161" spans="1:21" s="29" customFormat="1">
      <c r="A161" s="77" t="s">
        <v>221</v>
      </c>
      <c r="B161" s="79" t="s">
        <v>855</v>
      </c>
      <c r="C161" s="77">
        <v>2018</v>
      </c>
      <c r="D161" s="77" t="s">
        <v>856</v>
      </c>
      <c r="E161" s="24" t="str">
        <f>UPPER(D161)</f>
        <v>ADMINISTRACIÓN DE LA RED NACIONAL DE PUNTOS DE INFORMACIÓN TURÍSTICA - APLICACIÓN MÓVIL</v>
      </c>
      <c r="F161" s="77" t="s">
        <v>38</v>
      </c>
      <c r="G161" s="77" t="s">
        <v>38</v>
      </c>
      <c r="H161" s="77" t="s">
        <v>225</v>
      </c>
      <c r="I161" s="82">
        <v>43292</v>
      </c>
      <c r="J161" s="81">
        <v>450000000</v>
      </c>
      <c r="K161" s="81">
        <v>0</v>
      </c>
      <c r="L161" s="80">
        <v>450000000</v>
      </c>
      <c r="M161" s="79" t="s">
        <v>119</v>
      </c>
      <c r="N161" s="79" t="s">
        <v>119</v>
      </c>
      <c r="O161" s="79" t="s">
        <v>857</v>
      </c>
      <c r="P161" s="79" t="s">
        <v>858</v>
      </c>
      <c r="Q161" s="77" t="s">
        <v>197</v>
      </c>
      <c r="R161" s="75">
        <v>0</v>
      </c>
      <c r="S161" s="75">
        <v>0</v>
      </c>
      <c r="T161" s="78"/>
      <c r="U161" s="78">
        <v>450000000</v>
      </c>
    </row>
    <row r="162" spans="1:21" s="29" customFormat="1">
      <c r="A162" s="77" t="s">
        <v>221</v>
      </c>
      <c r="B162" s="38" t="s">
        <v>859</v>
      </c>
      <c r="C162" s="5">
        <v>2018</v>
      </c>
      <c r="D162" s="77" t="s">
        <v>860</v>
      </c>
      <c r="E162" s="24" t="str">
        <f>UPPER(D162)</f>
        <v>ALIMENTARTE FOOD FESTIVAL</v>
      </c>
      <c r="F162" s="5" t="s">
        <v>265</v>
      </c>
      <c r="G162" s="5" t="s">
        <v>861</v>
      </c>
      <c r="H162" s="38" t="s">
        <v>862</v>
      </c>
      <c r="I162" s="69">
        <v>43298</v>
      </c>
      <c r="J162" s="37">
        <v>1398295081</v>
      </c>
      <c r="K162" s="37">
        <v>776513232</v>
      </c>
      <c r="L162" s="9">
        <v>621781849</v>
      </c>
      <c r="M162" s="38" t="s">
        <v>119</v>
      </c>
      <c r="N162" s="38" t="s">
        <v>119</v>
      </c>
      <c r="O162" s="5" t="s">
        <v>863</v>
      </c>
      <c r="P162" s="5" t="s">
        <v>864</v>
      </c>
      <c r="Q162" s="5" t="s">
        <v>79</v>
      </c>
      <c r="R162" s="49">
        <v>1</v>
      </c>
      <c r="S162" s="49">
        <v>0.9</v>
      </c>
      <c r="T162" s="8"/>
      <c r="U162" s="8">
        <v>621781849</v>
      </c>
    </row>
    <row r="163" spans="1:21" s="29" customFormat="1">
      <c r="A163" s="77" t="s">
        <v>221</v>
      </c>
      <c r="B163" s="38" t="s">
        <v>865</v>
      </c>
      <c r="C163" s="5">
        <v>2018</v>
      </c>
      <c r="D163" s="77" t="s">
        <v>866</v>
      </c>
      <c r="E163" s="24" t="str">
        <f>UPPER(D163)</f>
        <v>SEGUNDA VERSIÓN DE COLOMBIA TRAVEL EXPO 2018</v>
      </c>
      <c r="F163" s="5" t="s">
        <v>265</v>
      </c>
      <c r="G163" s="5" t="s">
        <v>295</v>
      </c>
      <c r="H163" s="38" t="s">
        <v>867</v>
      </c>
      <c r="I163" s="69">
        <v>43298</v>
      </c>
      <c r="J163" s="37">
        <v>754110969</v>
      </c>
      <c r="K163" s="37">
        <v>154150000</v>
      </c>
      <c r="L163" s="9">
        <v>599960969</v>
      </c>
      <c r="M163" s="38" t="s">
        <v>69</v>
      </c>
      <c r="N163" s="38" t="s">
        <v>69</v>
      </c>
      <c r="O163" s="5" t="s">
        <v>868</v>
      </c>
      <c r="P163" s="5" t="s">
        <v>869</v>
      </c>
      <c r="Q163" s="5" t="s">
        <v>79</v>
      </c>
      <c r="R163" s="49">
        <v>1</v>
      </c>
      <c r="S163" s="49">
        <v>1</v>
      </c>
      <c r="T163" s="8"/>
      <c r="U163" s="8">
        <v>599960969</v>
      </c>
    </row>
    <row r="164" spans="1:21" s="29" customFormat="1">
      <c r="A164" s="76" t="s">
        <v>221</v>
      </c>
      <c r="B164" s="38" t="s">
        <v>870</v>
      </c>
      <c r="C164" s="5">
        <v>2018</v>
      </c>
      <c r="D164" s="77" t="s">
        <v>871</v>
      </c>
      <c r="E164" s="24" t="str">
        <f>UPPER(D164)</f>
        <v>PARTICIPACIÓN ASOCIACIÓN HOTELERA Y TURÍSTICA DE COLOMBIA - COTELCO NACIONAL EN LA VERSIÓN XXXVIII DE LA VITRINA TURÍSTICA DE ANATO 2019</v>
      </c>
      <c r="F164" s="5" t="s">
        <v>265</v>
      </c>
      <c r="G164" s="5" t="s">
        <v>295</v>
      </c>
      <c r="H164" s="38" t="s">
        <v>454</v>
      </c>
      <c r="I164" s="69">
        <v>43361</v>
      </c>
      <c r="J164" s="39">
        <v>52009074</v>
      </c>
      <c r="K164" s="39">
        <v>12906621</v>
      </c>
      <c r="L164" s="39">
        <v>39102453</v>
      </c>
      <c r="M164" s="38" t="s">
        <v>119</v>
      </c>
      <c r="N164" s="38" t="s">
        <v>119</v>
      </c>
      <c r="O164" s="5" t="s">
        <v>872</v>
      </c>
      <c r="P164" s="5" t="s">
        <v>873</v>
      </c>
      <c r="Q164" s="5" t="s">
        <v>745</v>
      </c>
      <c r="R164" s="75">
        <v>0</v>
      </c>
      <c r="S164" s="75">
        <v>0</v>
      </c>
      <c r="T164" s="8"/>
      <c r="U164" s="8">
        <v>39102453</v>
      </c>
    </row>
    <row r="165" spans="1:21" s="29" customFormat="1">
      <c r="A165" s="76" t="s">
        <v>829</v>
      </c>
      <c r="B165" s="38" t="s">
        <v>874</v>
      </c>
      <c r="C165" s="5">
        <v>2018</v>
      </c>
      <c r="D165" s="77" t="s">
        <v>875</v>
      </c>
      <c r="E165" s="24" t="str">
        <f>UPPER(D165)</f>
        <v>PARTICIPACIÓN EN LA XXXVIII VITRINA TURÍSTICA DE ANATO 2019 PARA LOS DEPARTAMENTOS DE AMAZONAS, CAQUETÁ, CHOCÓ, GUAINÍA, GUAVIARE, PUTUMAYO, VAUPÉS Y VICHADA</v>
      </c>
      <c r="F165" s="5" t="s">
        <v>38</v>
      </c>
      <c r="G165" s="5" t="s">
        <v>38</v>
      </c>
      <c r="H165" s="5" t="s">
        <v>225</v>
      </c>
      <c r="I165" s="69">
        <v>43361</v>
      </c>
      <c r="J165" s="39">
        <v>629505777</v>
      </c>
      <c r="K165" s="39">
        <v>0</v>
      </c>
      <c r="L165" s="39">
        <v>629505777</v>
      </c>
      <c r="M165" s="38" t="s">
        <v>737</v>
      </c>
      <c r="N165" s="38" t="s">
        <v>737</v>
      </c>
      <c r="O165" s="5" t="s">
        <v>876</v>
      </c>
      <c r="P165" s="5" t="s">
        <v>877</v>
      </c>
      <c r="Q165" s="5" t="s">
        <v>197</v>
      </c>
      <c r="R165" s="75">
        <v>0</v>
      </c>
      <c r="S165" s="75">
        <v>0</v>
      </c>
      <c r="T165" s="39">
        <v>149008044.13739285</v>
      </c>
      <c r="U165" s="8"/>
    </row>
    <row r="166" spans="1:21">
      <c r="E166" s="107" t="str">
        <f>UPPER(D166)</f>
        <v/>
      </c>
    </row>
  </sheetData>
  <autoFilter ref="A6:U166" xr:uid="{00000000-0009-0000-0000-000002000000}"/>
  <pageMargins left="0.70866141732283472" right="0.70866141732283472" top="0.74803149606299213" bottom="0.74803149606299213" header="0.31496062992125984" footer="0.31496062992125984"/>
  <pageSetup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2BBB1A2C59E87A45B0B320537281AAE2" ma:contentTypeVersion="8" ma:contentTypeDescription="Crear nuevo documento." ma:contentTypeScope="" ma:versionID="872d5f2df6731c4dcac8f051ca69d197">
  <xsd:schema xmlns:xsd="http://www.w3.org/2001/XMLSchema" xmlns:xs="http://www.w3.org/2001/XMLSchema" xmlns:p="http://schemas.microsoft.com/office/2006/metadata/properties" xmlns:ns2="a16ba950-d015-4cbc-806e-9cba0f1b5528" xmlns:ns3="47cb3e12-45b3-4531-b84f-87359d4b7239" targetNamespace="http://schemas.microsoft.com/office/2006/metadata/properties" ma:root="true" ma:fieldsID="a9233f96ea3dedf161fd46d9d2ebe75b" ns2:_="" ns3:_="">
    <xsd:import namespace="a16ba950-d015-4cbc-806e-9cba0f1b5528"/>
    <xsd:import namespace="47cb3e12-45b3-4531-b84f-87359d4b7239"/>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DateTaken"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16ba950-d015-4cbc-806e-9cba0f1b5528"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7cb3e12-45b3-4531-b84f-87359d4b7239"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2B00398-3470-4F7F-A2A1-A6619D122DFC}"/>
</file>

<file path=customXml/itemProps2.xml><?xml version="1.0" encoding="utf-8"?>
<ds:datastoreItem xmlns:ds="http://schemas.openxmlformats.org/officeDocument/2006/customXml" ds:itemID="{AA9465F7-5355-4BC8-83DC-D995D5FF0DE4}"/>
</file>

<file path=customXml/itemProps3.xml><?xml version="1.0" encoding="utf-8"?>
<ds:datastoreItem xmlns:ds="http://schemas.openxmlformats.org/officeDocument/2006/customXml" ds:itemID="{5352CFFB-2972-435E-8B53-49944A1E882E}"/>
</file>

<file path=docProps/app.xml><?xml version="1.0" encoding="utf-8"?>
<Properties xmlns="http://schemas.openxmlformats.org/officeDocument/2006/extended-properties" xmlns:vt="http://schemas.openxmlformats.org/officeDocument/2006/docPropsVTypes">
  <Application>Microsoft Excel Online</Application>
  <Manager/>
  <Company>Hewlett-Packard Company</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Adriana Duarte Trujillo</dc:creator>
  <cp:keywords/>
  <dc:description/>
  <cp:lastModifiedBy>Luz Marina Acosta Alvarez</cp:lastModifiedBy>
  <cp:revision/>
  <dcterms:created xsi:type="dcterms:W3CDTF">2018-10-18T16:13:36Z</dcterms:created>
  <dcterms:modified xsi:type="dcterms:W3CDTF">2018-11-10T23:31:24Z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0x0101002BBB1A2C59E87A45B0B320537281AAE2</vt:lpwstr>
  </property>
</Properties>
</file>